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'Sheet1'!$O$1:$AD$88</definedName>
  </definedNames>
  <calcPr fullCalcOnLoad="1"/>
</workbook>
</file>

<file path=xl/sharedStrings.xml><?xml version="1.0" encoding="utf-8"?>
<sst xmlns="http://schemas.openxmlformats.org/spreadsheetml/2006/main" count="249" uniqueCount="75">
  <si>
    <t>USCL CORPORATION</t>
  </si>
  <si>
    <t>Revenues</t>
  </si>
  <si>
    <t xml:space="preserve">     Other Sales</t>
  </si>
  <si>
    <t xml:space="preserve">          Total Revenues</t>
  </si>
  <si>
    <t>Cost of Goods Sold</t>
  </si>
  <si>
    <t xml:space="preserve">     Raw Materials Used</t>
  </si>
  <si>
    <t xml:space="preserve">     Direct Labor</t>
  </si>
  <si>
    <t xml:space="preserve">     Outside Production Services</t>
  </si>
  <si>
    <t xml:space="preserve">     Factory Overhead</t>
  </si>
  <si>
    <t xml:space="preserve">     Freight Out</t>
  </si>
  <si>
    <t xml:space="preserve">          Cost of Goods Sold</t>
  </si>
  <si>
    <t>Gross Profit</t>
  </si>
  <si>
    <t>Research &amp; Development Expenses</t>
  </si>
  <si>
    <t xml:space="preserve">     Employee Benefits</t>
  </si>
  <si>
    <t xml:space="preserve">     Consultants/Contractors</t>
  </si>
  <si>
    <t xml:space="preserve">     Materials Consumed</t>
  </si>
  <si>
    <t xml:space="preserve">          Total R &amp; D Expenses</t>
  </si>
  <si>
    <t>Sales &amp; Marketing Expenses</t>
  </si>
  <si>
    <t xml:space="preserve">     Commissions</t>
  </si>
  <si>
    <t xml:space="preserve">     Marketing &amp; Advertising</t>
  </si>
  <si>
    <t>General &amp; Administrative Expenses</t>
  </si>
  <si>
    <t xml:space="preserve">     Employee Compensation</t>
  </si>
  <si>
    <t xml:space="preserve">     Consultants</t>
  </si>
  <si>
    <t xml:space="preserve">     Rents</t>
  </si>
  <si>
    <t xml:space="preserve">     Janitorial &amp; Landscaping</t>
  </si>
  <si>
    <t xml:space="preserve">     Communications</t>
  </si>
  <si>
    <t xml:space="preserve">     Legal &amp; Patents</t>
  </si>
  <si>
    <t xml:space="preserve">     Insurance</t>
  </si>
  <si>
    <t xml:space="preserve">     Recruitment</t>
  </si>
  <si>
    <t xml:space="preserve">     Repairs &amp; Maintenance</t>
  </si>
  <si>
    <t xml:space="preserve">     Office Supplies</t>
  </si>
  <si>
    <t xml:space="preserve">     Postage &amp; Delivery</t>
  </si>
  <si>
    <t xml:space="preserve">     Reference Materials</t>
  </si>
  <si>
    <t xml:space="preserve">     Travel &amp; Entertainment</t>
  </si>
  <si>
    <t xml:space="preserve">     Automobile Expense</t>
  </si>
  <si>
    <t xml:space="preserve">     Depreciation &amp; Amortization</t>
  </si>
  <si>
    <t xml:space="preserve">     Donations</t>
  </si>
  <si>
    <t xml:space="preserve">     Bank Charges</t>
  </si>
  <si>
    <t xml:space="preserve">     Other Expenses</t>
  </si>
  <si>
    <t xml:space="preserve">          Total Sales &amp; Marketing Expenses</t>
  </si>
  <si>
    <t xml:space="preserve">          Total G &amp; A Expenses</t>
  </si>
  <si>
    <t xml:space="preserve">          Total Expenses</t>
  </si>
  <si>
    <t>Net Income (Loss)</t>
  </si>
  <si>
    <t xml:space="preserve"> </t>
  </si>
  <si>
    <t xml:space="preserve">     Tools</t>
  </si>
  <si>
    <t xml:space="preserve">     Security</t>
  </si>
  <si>
    <t xml:space="preserve">     Accounting</t>
  </si>
  <si>
    <t xml:space="preserve">     Relocation</t>
  </si>
  <si>
    <t xml:space="preserve">     Dues &amp; Subsriptions</t>
  </si>
  <si>
    <t>Other Income &amp; Expenses</t>
  </si>
  <si>
    <t>Customer &amp; Field Services</t>
  </si>
  <si>
    <t xml:space="preserve">          Total Customer &amp; Field Services Expenses</t>
  </si>
  <si>
    <t>Operating &amp; Manufacturing Expenses</t>
  </si>
  <si>
    <t xml:space="preserve">     Consultants/Contractors </t>
  </si>
  <si>
    <t xml:space="preserve">          Total Operating &amp; Manufacturing Expenses</t>
  </si>
  <si>
    <t xml:space="preserve">     Training/Education/Seminars</t>
  </si>
  <si>
    <t xml:space="preserve">     Income Before Taxes</t>
  </si>
  <si>
    <t xml:space="preserve">     Other R &amp; D Expenses</t>
  </si>
  <si>
    <t xml:space="preserve">     Field Trials</t>
  </si>
  <si>
    <t xml:space="preserve">     Business Taxes &amp; Licenses</t>
  </si>
  <si>
    <t>Federal &amp; State Income Taxes</t>
  </si>
  <si>
    <t>COMPARATIVE STATEMENTS OF OPERATIONS</t>
  </si>
  <si>
    <t xml:space="preserve">     Utilities</t>
  </si>
  <si>
    <t xml:space="preserve">  3/31/06</t>
  </si>
  <si>
    <t>Nine Mos.</t>
  </si>
  <si>
    <t>Six Mos.</t>
  </si>
  <si>
    <t xml:space="preserve"> 12/31/05</t>
  </si>
  <si>
    <t xml:space="preserve">    2006</t>
  </si>
  <si>
    <t xml:space="preserve">    2005</t>
  </si>
  <si>
    <t>FOR FISCAL YEARS ENDED JUNE 30</t>
  </si>
  <si>
    <t xml:space="preserve">     IP/Patents</t>
  </si>
  <si>
    <t xml:space="preserve">    2007</t>
  </si>
  <si>
    <t xml:space="preserve">    2008</t>
  </si>
  <si>
    <t xml:space="preserve">    2009</t>
  </si>
  <si>
    <t xml:space="preserve">   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</si>
</sst>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</numFmts>
  <fonts count="38">
    <font>
      <sz val="10"/>
      <name val="Arial"/>
      <family val="0"/>
    </font>
    <font>
      <b/>
      <sz val="14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12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2"/>
  <sheetViews>
    <sheetView tabSelected="1" zoomScale="65" zoomScaleNormal="65" zoomScalePageLayoutView="0" workbookViewId="0" topLeftCell="H1">
      <selection activeCell="AD62" sqref="AD62"/>
    </sheetView>
  </sheetViews>
  <sheetFormatPr defaultColWidth="9.140625" defaultRowHeight="12.75"/>
  <cols>
    <col min="1" max="1" width="5.421875" style="2" customWidth="1"/>
    <col min="2" max="2" width="65.57421875" style="2" customWidth="1"/>
    <col min="3" max="3" width="13.8515625" style="2" customWidth="1"/>
    <col min="4" max="4" width="1.8515625" style="2" customWidth="1"/>
    <col min="5" max="5" width="12.7109375" style="2" customWidth="1"/>
    <col min="6" max="6" width="1.57421875" style="2" customWidth="1"/>
    <col min="7" max="7" width="12.7109375" style="2" customWidth="1"/>
    <col min="8" max="8" width="1.8515625" style="2" customWidth="1"/>
    <col min="9" max="9" width="12.7109375" style="2" customWidth="1"/>
    <col min="10" max="10" width="2.140625" style="2" customWidth="1"/>
    <col min="11" max="11" width="12.7109375" style="2" customWidth="1"/>
    <col min="12" max="12" width="1.7109375" style="2" customWidth="1"/>
    <col min="13" max="13" width="12.7109375" style="2" customWidth="1"/>
    <col min="14" max="14" width="3.28125" style="2" customWidth="1"/>
    <col min="15" max="15" width="9.00390625" style="2" customWidth="1"/>
    <col min="16" max="16" width="65.140625" style="2" customWidth="1"/>
    <col min="17" max="17" width="2.7109375" style="2" customWidth="1"/>
    <col min="18" max="18" width="12.7109375" style="2" customWidth="1"/>
    <col min="19" max="19" width="1.57421875" style="2" customWidth="1"/>
    <col min="20" max="20" width="13.8515625" style="2" hidden="1" customWidth="1"/>
    <col min="21" max="21" width="13.28125" style="2" hidden="1" customWidth="1"/>
    <col min="22" max="22" width="12.7109375" style="2" customWidth="1"/>
    <col min="23" max="23" width="1.7109375" style="2" customWidth="1"/>
    <col min="24" max="24" width="12.7109375" style="2" customWidth="1"/>
    <col min="25" max="25" width="1.7109375" style="2" customWidth="1"/>
    <col min="26" max="26" width="12.7109375" style="2" customWidth="1"/>
    <col min="27" max="27" width="1.7109375" style="2" customWidth="1"/>
    <col min="28" max="28" width="12.7109375" style="2" customWidth="1"/>
    <col min="29" max="29" width="1.7109375" style="2" customWidth="1"/>
    <col min="30" max="30" width="12.7109375" style="2" customWidth="1"/>
    <col min="31" max="16384" width="9.140625" style="2" customWidth="1"/>
  </cols>
  <sheetData>
    <row r="1" spans="1:28" ht="18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  <c r="O1" s="1"/>
      <c r="P1" s="15" t="s">
        <v>0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18">
      <c r="A2" s="15" t="s">
        <v>61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5" t="s">
        <v>61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8">
      <c r="A3" s="15" t="s">
        <v>69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  <c r="O3" s="1"/>
      <c r="P3" s="15" t="s">
        <v>69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8:22" ht="18">
      <c r="R4" s="1" t="s">
        <v>43</v>
      </c>
      <c r="T4" s="1" t="s">
        <v>65</v>
      </c>
      <c r="U4" s="1" t="s">
        <v>64</v>
      </c>
      <c r="V4" s="1" t="s">
        <v>43</v>
      </c>
    </row>
    <row r="5" spans="3:30" ht="18">
      <c r="C5" s="3">
        <v>1999</v>
      </c>
      <c r="E5" s="3">
        <v>2000</v>
      </c>
      <c r="G5" s="3">
        <v>2001</v>
      </c>
      <c r="I5" s="3">
        <v>2002</v>
      </c>
      <c r="K5" s="3">
        <v>2003</v>
      </c>
      <c r="M5" s="3">
        <v>2004</v>
      </c>
      <c r="N5" s="14"/>
      <c r="O5" s="14"/>
      <c r="R5" s="12" t="s">
        <v>68</v>
      </c>
      <c r="T5" s="12" t="s">
        <v>66</v>
      </c>
      <c r="U5" s="12" t="s">
        <v>63</v>
      </c>
      <c r="V5" s="12" t="s">
        <v>67</v>
      </c>
      <c r="X5" s="12" t="s">
        <v>71</v>
      </c>
      <c r="Z5" s="12" t="s">
        <v>72</v>
      </c>
      <c r="AB5" s="12" t="s">
        <v>73</v>
      </c>
      <c r="AD5" s="12" t="s">
        <v>74</v>
      </c>
    </row>
    <row r="6" spans="2:30" ht="18">
      <c r="B6" s="4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 t="s">
        <v>1</v>
      </c>
      <c r="Q6" s="6"/>
      <c r="R6" s="5"/>
      <c r="T6" s="5"/>
      <c r="U6" s="5"/>
      <c r="V6" s="5"/>
      <c r="X6" s="5"/>
      <c r="Z6" s="5"/>
      <c r="AB6" s="5"/>
      <c r="AD6" s="5"/>
    </row>
    <row r="7" spans="2:30" ht="18">
      <c r="B7" s="2" t="s">
        <v>2</v>
      </c>
      <c r="C7" s="5">
        <v>295792</v>
      </c>
      <c r="D7" s="5"/>
      <c r="E7" s="5">
        <v>102943</v>
      </c>
      <c r="F7" s="5"/>
      <c r="G7" s="5">
        <v>481502</v>
      </c>
      <c r="H7" s="5"/>
      <c r="I7" s="5">
        <v>27670</v>
      </c>
      <c r="J7" s="5"/>
      <c r="K7" s="5" t="s">
        <v>43</v>
      </c>
      <c r="L7" s="5"/>
      <c r="M7" s="5"/>
      <c r="N7" s="5"/>
      <c r="O7" s="5"/>
      <c r="P7" s="2" t="s">
        <v>2</v>
      </c>
      <c r="Q7" s="6"/>
      <c r="R7" s="5"/>
      <c r="T7" s="5"/>
      <c r="U7" s="5"/>
      <c r="V7" s="5"/>
      <c r="X7" s="5"/>
      <c r="Z7" s="5"/>
      <c r="AB7" s="5"/>
      <c r="AD7" s="5"/>
    </row>
    <row r="8" spans="3:30" ht="18">
      <c r="C8" s="7"/>
      <c r="D8" s="5"/>
      <c r="E8" s="7"/>
      <c r="F8" s="5"/>
      <c r="G8" s="7"/>
      <c r="H8" s="5"/>
      <c r="I8" s="7"/>
      <c r="J8" s="5"/>
      <c r="K8" s="7"/>
      <c r="L8" s="5"/>
      <c r="M8" s="7"/>
      <c r="N8" s="9"/>
      <c r="O8" s="9"/>
      <c r="Q8" s="6"/>
      <c r="R8" s="7"/>
      <c r="T8" s="7"/>
      <c r="U8" s="7"/>
      <c r="V8" s="7"/>
      <c r="X8" s="7"/>
      <c r="Z8" s="7"/>
      <c r="AB8" s="7"/>
      <c r="AD8" s="7"/>
    </row>
    <row r="9" spans="2:30" ht="18">
      <c r="B9" s="2" t="s">
        <v>3</v>
      </c>
      <c r="C9" s="8">
        <f>SUM(C7:C8)</f>
        <v>295792</v>
      </c>
      <c r="D9" s="5"/>
      <c r="E9" s="8">
        <f>SUM(E7:E8)</f>
        <v>102943</v>
      </c>
      <c r="F9" s="5"/>
      <c r="G9" s="8">
        <f>SUM(G7:G8)</f>
        <v>481502</v>
      </c>
      <c r="H9" s="5"/>
      <c r="I9" s="8">
        <f>SUM(I7:I8)</f>
        <v>27670</v>
      </c>
      <c r="J9" s="5"/>
      <c r="K9" s="8">
        <f>SUM(K7:K8)</f>
        <v>0</v>
      </c>
      <c r="L9" s="5"/>
      <c r="M9" s="8">
        <f>SUM(M7:M8)</f>
        <v>0</v>
      </c>
      <c r="N9" s="9"/>
      <c r="O9" s="9"/>
      <c r="P9" s="2" t="s">
        <v>3</v>
      </c>
      <c r="Q9" s="6"/>
      <c r="R9" s="8">
        <f>SUM(R7:R8)</f>
        <v>0</v>
      </c>
      <c r="T9" s="8">
        <f>SUM(T7:T8)</f>
        <v>0</v>
      </c>
      <c r="U9" s="8">
        <f>SUM(U7:U8)</f>
        <v>0</v>
      </c>
      <c r="V9" s="8">
        <f>SUM(V7:V8)</f>
        <v>0</v>
      </c>
      <c r="X9" s="8">
        <f>SUM(X7:X8)</f>
        <v>0</v>
      </c>
      <c r="Z9" s="8">
        <f>SUM(Z7:Z8)</f>
        <v>0</v>
      </c>
      <c r="AB9" s="8">
        <f>SUM(AB7:AB8)</f>
        <v>0</v>
      </c>
      <c r="AD9" s="8">
        <f>SUM(AD7:AD8)</f>
        <v>0</v>
      </c>
    </row>
    <row r="10" spans="3:30" ht="18"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Q10" s="6"/>
      <c r="R10" s="5"/>
      <c r="T10" s="5"/>
      <c r="U10" s="5"/>
      <c r="V10" s="5"/>
      <c r="X10" s="5"/>
      <c r="Z10" s="5"/>
      <c r="AB10" s="5"/>
      <c r="AD10" s="5"/>
    </row>
    <row r="11" spans="2:30" ht="18">
      <c r="B11" s="4" t="s">
        <v>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" t="s">
        <v>4</v>
      </c>
      <c r="Q11" s="6"/>
      <c r="R11" s="5"/>
      <c r="T11" s="5"/>
      <c r="U11" s="5"/>
      <c r="V11" s="5"/>
      <c r="X11" s="5"/>
      <c r="Z11" s="5"/>
      <c r="AB11" s="5"/>
      <c r="AD11" s="5"/>
    </row>
    <row r="12" spans="2:30" ht="18">
      <c r="B12" s="2" t="s">
        <v>5</v>
      </c>
      <c r="C12" s="5">
        <v>102970</v>
      </c>
      <c r="D12" s="5"/>
      <c r="E12" s="5">
        <v>74744</v>
      </c>
      <c r="F12" s="5"/>
      <c r="G12" s="5">
        <v>321057</v>
      </c>
      <c r="H12" s="5"/>
      <c r="I12" s="5">
        <v>23183</v>
      </c>
      <c r="J12" s="5"/>
      <c r="K12" s="5">
        <v>-7220.26</v>
      </c>
      <c r="L12" s="5"/>
      <c r="M12" s="5"/>
      <c r="N12" s="5"/>
      <c r="O12" s="5"/>
      <c r="P12" s="2" t="s">
        <v>5</v>
      </c>
      <c r="Q12" s="6"/>
      <c r="R12" s="5"/>
      <c r="T12" s="5"/>
      <c r="U12" s="5"/>
      <c r="V12" s="5"/>
      <c r="X12" s="5"/>
      <c r="Z12" s="5"/>
      <c r="AB12" s="5"/>
      <c r="AD12" s="5"/>
    </row>
    <row r="13" spans="2:30" ht="18">
      <c r="B13" s="2" t="s">
        <v>6</v>
      </c>
      <c r="C13" s="5">
        <v>4100</v>
      </c>
      <c r="D13" s="5"/>
      <c r="E13" s="5">
        <v>6056</v>
      </c>
      <c r="F13" s="5"/>
      <c r="G13" s="5">
        <v>459</v>
      </c>
      <c r="H13" s="5"/>
      <c r="I13" s="5">
        <v>1005</v>
      </c>
      <c r="J13" s="5"/>
      <c r="K13" s="5">
        <v>620</v>
      </c>
      <c r="L13" s="5"/>
      <c r="M13" s="5"/>
      <c r="N13" s="5"/>
      <c r="O13" s="5"/>
      <c r="P13" s="2" t="s">
        <v>6</v>
      </c>
      <c r="Q13" s="6"/>
      <c r="R13" s="5"/>
      <c r="T13" s="5"/>
      <c r="U13" s="5"/>
      <c r="V13" s="5"/>
      <c r="X13" s="5"/>
      <c r="Z13" s="5"/>
      <c r="AB13" s="5"/>
      <c r="AD13" s="5"/>
    </row>
    <row r="14" spans="2:30" ht="18">
      <c r="B14" s="2" t="s">
        <v>7</v>
      </c>
      <c r="C14" s="5">
        <v>11953</v>
      </c>
      <c r="D14" s="5"/>
      <c r="E14" s="5">
        <v>7394</v>
      </c>
      <c r="F14" s="5"/>
      <c r="G14" s="5">
        <v>55934</v>
      </c>
      <c r="H14" s="5"/>
      <c r="I14" s="5">
        <v>-22609</v>
      </c>
      <c r="J14" s="5"/>
      <c r="K14" s="5">
        <v>12915.82</v>
      </c>
      <c r="L14" s="5"/>
      <c r="M14" s="5"/>
      <c r="N14" s="5"/>
      <c r="O14" s="5"/>
      <c r="P14" s="2" t="s">
        <v>7</v>
      </c>
      <c r="Q14" s="6"/>
      <c r="R14" s="5"/>
      <c r="T14" s="5"/>
      <c r="U14" s="5"/>
      <c r="V14" s="5"/>
      <c r="X14" s="5"/>
      <c r="Z14" s="5"/>
      <c r="AB14" s="5"/>
      <c r="AD14" s="5"/>
    </row>
    <row r="15" spans="2:30" ht="18">
      <c r="B15" s="2" t="s">
        <v>8</v>
      </c>
      <c r="C15" s="5" t="s">
        <v>43</v>
      </c>
      <c r="D15" s="5"/>
      <c r="E15" s="5">
        <v>69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2" t="s">
        <v>8</v>
      </c>
      <c r="Q15" s="6"/>
      <c r="R15" s="5"/>
      <c r="T15" s="5"/>
      <c r="U15" s="5"/>
      <c r="V15" s="5"/>
      <c r="X15" s="5"/>
      <c r="Z15" s="5"/>
      <c r="AB15" s="5"/>
      <c r="AD15" s="5"/>
    </row>
    <row r="16" spans="2:30" ht="18">
      <c r="B16" s="2" t="s">
        <v>9</v>
      </c>
      <c r="C16" s="7">
        <v>2399</v>
      </c>
      <c r="D16" s="5"/>
      <c r="E16" s="7">
        <v>1467</v>
      </c>
      <c r="F16" s="5"/>
      <c r="G16" s="7">
        <v>4951</v>
      </c>
      <c r="H16" s="5"/>
      <c r="I16" s="7">
        <v>980</v>
      </c>
      <c r="J16" s="5"/>
      <c r="K16" s="7"/>
      <c r="L16" s="5"/>
      <c r="M16" s="7"/>
      <c r="N16" s="9"/>
      <c r="O16" s="9"/>
      <c r="P16" s="2" t="s">
        <v>9</v>
      </c>
      <c r="Q16" s="6"/>
      <c r="R16" s="7"/>
      <c r="T16" s="7"/>
      <c r="U16" s="7"/>
      <c r="V16" s="7"/>
      <c r="X16" s="7"/>
      <c r="Z16" s="7"/>
      <c r="AB16" s="7"/>
      <c r="AD16" s="7"/>
    </row>
    <row r="17" spans="2:30" ht="18">
      <c r="B17" s="2" t="s">
        <v>10</v>
      </c>
      <c r="C17" s="8">
        <f>SUM(C12:C16)</f>
        <v>121422</v>
      </c>
      <c r="D17" s="5"/>
      <c r="E17" s="8">
        <f>SUM(E12:E16)</f>
        <v>89730</v>
      </c>
      <c r="F17" s="5"/>
      <c r="G17" s="8">
        <f>SUM(G12:G16)</f>
        <v>382401</v>
      </c>
      <c r="H17" s="5"/>
      <c r="I17" s="8">
        <f>SUM(I12:I16)</f>
        <v>2559</v>
      </c>
      <c r="J17" s="5"/>
      <c r="K17" s="8">
        <f>SUM(K12:K16)</f>
        <v>6315.5599999999995</v>
      </c>
      <c r="L17" s="5"/>
      <c r="M17" s="8">
        <f>SUM(M12:M16)</f>
        <v>0</v>
      </c>
      <c r="N17" s="9"/>
      <c r="O17" s="9"/>
      <c r="P17" s="2" t="s">
        <v>10</v>
      </c>
      <c r="Q17" s="6"/>
      <c r="R17" s="8">
        <f>SUM(R12:R16)</f>
        <v>0</v>
      </c>
      <c r="T17" s="8">
        <f>SUM(T12:T16)</f>
        <v>0</v>
      </c>
      <c r="U17" s="8">
        <f>SUM(U12:U16)</f>
        <v>0</v>
      </c>
      <c r="V17" s="8">
        <f>SUM(V12:V16)</f>
        <v>0</v>
      </c>
      <c r="X17" s="8">
        <f>SUM(X12:X16)</f>
        <v>0</v>
      </c>
      <c r="Z17" s="8">
        <f>SUM(Z12:Z16)</f>
        <v>0</v>
      </c>
      <c r="AB17" s="8">
        <f>SUM(AB12:AB16)</f>
        <v>0</v>
      </c>
      <c r="AD17" s="8">
        <f>SUM(AD12:AD16)</f>
        <v>0</v>
      </c>
    </row>
    <row r="18" spans="3:30" ht="18"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Q18" s="6"/>
      <c r="R18" s="5"/>
      <c r="T18" s="5"/>
      <c r="U18" s="5"/>
      <c r="V18" s="5"/>
      <c r="X18" s="5"/>
      <c r="Z18" s="5"/>
      <c r="AB18" s="5"/>
      <c r="AD18" s="5"/>
    </row>
    <row r="19" spans="2:30" ht="18">
      <c r="B19" s="2" t="s">
        <v>11</v>
      </c>
      <c r="C19" s="5">
        <f>C9-C17</f>
        <v>174370</v>
      </c>
      <c r="D19" s="5"/>
      <c r="E19" s="5">
        <f>E9-E17</f>
        <v>13213</v>
      </c>
      <c r="F19" s="5"/>
      <c r="G19" s="5">
        <f>G9-G17</f>
        <v>99101</v>
      </c>
      <c r="H19" s="5"/>
      <c r="I19" s="5">
        <f>I9-I17</f>
        <v>25111</v>
      </c>
      <c r="J19" s="5"/>
      <c r="K19" s="5">
        <f>K9-K17</f>
        <v>-6315.5599999999995</v>
      </c>
      <c r="L19" s="5"/>
      <c r="M19" s="5">
        <f>M9-M17</f>
        <v>0</v>
      </c>
      <c r="N19" s="5"/>
      <c r="O19" s="5"/>
      <c r="P19" s="2" t="s">
        <v>11</v>
      </c>
      <c r="Q19" s="6"/>
      <c r="R19" s="5">
        <f>R9-R17</f>
        <v>0</v>
      </c>
      <c r="T19" s="5">
        <f>T9-T17</f>
        <v>0</v>
      </c>
      <c r="U19" s="5">
        <f>U9-U17</f>
        <v>0</v>
      </c>
      <c r="V19" s="5">
        <f>V9-V17</f>
        <v>0</v>
      </c>
      <c r="X19" s="5">
        <f>X9-X17</f>
        <v>0</v>
      </c>
      <c r="Z19" s="5">
        <f>Z9-Z17</f>
        <v>0</v>
      </c>
      <c r="AB19" s="5">
        <v>0</v>
      </c>
      <c r="AD19" s="5">
        <v>0</v>
      </c>
    </row>
    <row r="20" spans="3:30" ht="18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6"/>
      <c r="R20" s="5"/>
      <c r="T20" s="5"/>
      <c r="U20" s="5"/>
      <c r="V20" s="5"/>
      <c r="X20" s="5"/>
      <c r="Z20" s="5"/>
      <c r="AB20" s="5" t="s">
        <v>43</v>
      </c>
      <c r="AD20" s="5" t="s">
        <v>43</v>
      </c>
    </row>
    <row r="21" spans="2:30" ht="18">
      <c r="B21" s="4" t="s">
        <v>12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" t="s">
        <v>12</v>
      </c>
      <c r="Q21" s="6"/>
      <c r="R21" s="5"/>
      <c r="T21" s="5"/>
      <c r="U21" s="5"/>
      <c r="V21" s="5"/>
      <c r="X21" s="5"/>
      <c r="Z21" s="5"/>
      <c r="AB21" s="5" t="s">
        <v>43</v>
      </c>
      <c r="AD21" s="5" t="s">
        <v>43</v>
      </c>
    </row>
    <row r="22" spans="2:30" ht="18">
      <c r="B22" s="13" t="s">
        <v>21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52688</v>
      </c>
      <c r="N22" s="5"/>
      <c r="O22" s="5"/>
      <c r="P22" s="13" t="s">
        <v>21</v>
      </c>
      <c r="Q22" s="6"/>
      <c r="R22" s="5">
        <v>3825</v>
      </c>
      <c r="T22" s="5" t="s">
        <v>43</v>
      </c>
      <c r="U22" s="5" t="s">
        <v>43</v>
      </c>
      <c r="V22" s="5">
        <v>3333.34</v>
      </c>
      <c r="X22" s="5">
        <v>39335</v>
      </c>
      <c r="Z22" s="5">
        <v>28000</v>
      </c>
      <c r="AB22" s="5" t="s">
        <v>43</v>
      </c>
      <c r="AD22" s="5" t="s">
        <v>43</v>
      </c>
    </row>
    <row r="23" spans="2:30" ht="18">
      <c r="B23" s="2" t="s">
        <v>13</v>
      </c>
      <c r="C23" s="5"/>
      <c r="D23" s="5"/>
      <c r="E23" s="5">
        <v>239</v>
      </c>
      <c r="F23" s="5"/>
      <c r="G23" s="5"/>
      <c r="H23" s="5"/>
      <c r="I23" s="5"/>
      <c r="J23" s="5"/>
      <c r="K23" s="5"/>
      <c r="L23" s="5"/>
      <c r="M23" s="5">
        <v>2847</v>
      </c>
      <c r="N23" s="5"/>
      <c r="O23" s="5"/>
      <c r="P23" s="2" t="s">
        <v>13</v>
      </c>
      <c r="Q23" s="6"/>
      <c r="R23" s="5">
        <v>5296</v>
      </c>
      <c r="T23" s="5">
        <v>178</v>
      </c>
      <c r="U23" s="5">
        <v>178</v>
      </c>
      <c r="V23" s="5">
        <v>673</v>
      </c>
      <c r="X23" s="5" t="s">
        <v>43</v>
      </c>
      <c r="Z23" s="5" t="s">
        <v>43</v>
      </c>
      <c r="AB23" s="5" t="s">
        <v>43</v>
      </c>
      <c r="AD23" s="5" t="s">
        <v>43</v>
      </c>
    </row>
    <row r="24" spans="2:30" ht="18">
      <c r="B24" s="2" t="s">
        <v>14</v>
      </c>
      <c r="C24" s="5">
        <v>11821</v>
      </c>
      <c r="D24" s="5"/>
      <c r="E24" s="5">
        <v>4447</v>
      </c>
      <c r="F24" s="5"/>
      <c r="G24" s="5">
        <v>46072</v>
      </c>
      <c r="H24" s="5"/>
      <c r="I24" s="5">
        <v>30959</v>
      </c>
      <c r="J24" s="5"/>
      <c r="K24" s="5">
        <v>27891</v>
      </c>
      <c r="L24" s="5"/>
      <c r="M24" s="5">
        <v>24369</v>
      </c>
      <c r="N24" s="5"/>
      <c r="O24" s="5"/>
      <c r="P24" s="2" t="s">
        <v>14</v>
      </c>
      <c r="Q24" s="6"/>
      <c r="R24" s="5">
        <v>26416</v>
      </c>
      <c r="T24" s="5">
        <v>12033</v>
      </c>
      <c r="U24" s="5">
        <v>12307</v>
      </c>
      <c r="V24" s="5">
        <v>47887</v>
      </c>
      <c r="X24" s="5">
        <v>80636</v>
      </c>
      <c r="Z24" s="5">
        <v>25634</v>
      </c>
      <c r="AB24" s="5">
        <v>12270</v>
      </c>
      <c r="AD24" s="5">
        <v>-551</v>
      </c>
    </row>
    <row r="25" spans="2:30" ht="18">
      <c r="B25" s="2" t="s">
        <v>15</v>
      </c>
      <c r="C25" s="9">
        <v>17433</v>
      </c>
      <c r="D25" s="5"/>
      <c r="E25" s="9">
        <v>-5225</v>
      </c>
      <c r="F25" s="5"/>
      <c r="G25" s="9">
        <v>8767</v>
      </c>
      <c r="H25" s="5"/>
      <c r="I25" s="9">
        <v>3437</v>
      </c>
      <c r="J25" s="5"/>
      <c r="K25" s="9">
        <v>1938</v>
      </c>
      <c r="L25" s="5"/>
      <c r="M25" s="9">
        <v>11799</v>
      </c>
      <c r="N25" s="9"/>
      <c r="O25" s="9"/>
      <c r="P25" s="2" t="s">
        <v>15</v>
      </c>
      <c r="Q25" s="6"/>
      <c r="R25" s="9">
        <v>20879</v>
      </c>
      <c r="T25" s="9">
        <v>1686</v>
      </c>
      <c r="U25" s="9">
        <v>2269</v>
      </c>
      <c r="V25" s="9">
        <v>11667</v>
      </c>
      <c r="X25" s="9">
        <v>14427</v>
      </c>
      <c r="Z25" s="9">
        <v>1756</v>
      </c>
      <c r="AB25" s="9" t="s">
        <v>43</v>
      </c>
      <c r="AD25" s="9" t="s">
        <v>43</v>
      </c>
    </row>
    <row r="26" spans="2:30" ht="18">
      <c r="B26" s="2" t="s">
        <v>44</v>
      </c>
      <c r="C26" s="9">
        <v>733</v>
      </c>
      <c r="D26" s="5"/>
      <c r="E26" s="9"/>
      <c r="F26" s="5"/>
      <c r="G26" s="9">
        <v>3475</v>
      </c>
      <c r="H26" s="5"/>
      <c r="I26" s="9"/>
      <c r="J26" s="5"/>
      <c r="K26" s="9">
        <v>878</v>
      </c>
      <c r="L26" s="5"/>
      <c r="M26" s="9" t="s">
        <v>43</v>
      </c>
      <c r="N26" s="9"/>
      <c r="O26" s="9"/>
      <c r="P26" s="2" t="s">
        <v>44</v>
      </c>
      <c r="Q26" s="6"/>
      <c r="R26" s="9" t="s">
        <v>43</v>
      </c>
      <c r="T26" s="9">
        <v>425</v>
      </c>
      <c r="U26" s="9">
        <v>425</v>
      </c>
      <c r="V26" s="9">
        <v>425</v>
      </c>
      <c r="X26" s="9">
        <v>2857</v>
      </c>
      <c r="Z26" s="9" t="s">
        <v>43</v>
      </c>
      <c r="AB26" s="9" t="s">
        <v>43</v>
      </c>
      <c r="AD26" s="9" t="s">
        <v>43</v>
      </c>
    </row>
    <row r="27" spans="2:30" ht="18">
      <c r="B27" s="2" t="s">
        <v>33</v>
      </c>
      <c r="C27" s="9"/>
      <c r="D27" s="5"/>
      <c r="E27" s="9"/>
      <c r="F27" s="5"/>
      <c r="G27" s="9"/>
      <c r="H27" s="5"/>
      <c r="I27" s="9"/>
      <c r="J27" s="5"/>
      <c r="K27" s="9"/>
      <c r="L27" s="5"/>
      <c r="M27" s="9"/>
      <c r="N27" s="9"/>
      <c r="O27" s="9"/>
      <c r="P27" s="2" t="s">
        <v>33</v>
      </c>
      <c r="Q27" s="6"/>
      <c r="R27" s="9"/>
      <c r="T27" s="9">
        <v>5417</v>
      </c>
      <c r="U27" s="9">
        <v>6042</v>
      </c>
      <c r="V27" s="9">
        <v>13038</v>
      </c>
      <c r="X27" s="9">
        <v>17464</v>
      </c>
      <c r="Z27" s="9">
        <v>2206</v>
      </c>
      <c r="AB27" s="9" t="s">
        <v>43</v>
      </c>
      <c r="AD27" s="9" t="s">
        <v>43</v>
      </c>
    </row>
    <row r="28" spans="2:30" ht="18">
      <c r="B28" s="2" t="s">
        <v>70</v>
      </c>
      <c r="C28" s="9"/>
      <c r="D28" s="5"/>
      <c r="E28" s="9"/>
      <c r="F28" s="5"/>
      <c r="G28" s="9"/>
      <c r="H28" s="5"/>
      <c r="I28" s="9"/>
      <c r="J28" s="5"/>
      <c r="K28" s="9"/>
      <c r="L28" s="5"/>
      <c r="M28" s="9"/>
      <c r="N28" s="9"/>
      <c r="O28" s="9"/>
      <c r="P28" s="2" t="s">
        <v>70</v>
      </c>
      <c r="Q28" s="6"/>
      <c r="R28" s="9"/>
      <c r="T28" s="9"/>
      <c r="U28" s="9"/>
      <c r="V28" s="9">
        <v>51849</v>
      </c>
      <c r="X28" s="9">
        <v>4731</v>
      </c>
      <c r="Z28" s="9" t="s">
        <v>43</v>
      </c>
      <c r="AB28" s="9" t="s">
        <v>43</v>
      </c>
      <c r="AD28" s="9" t="s">
        <v>43</v>
      </c>
    </row>
    <row r="29" spans="2:30" ht="18">
      <c r="B29" s="2" t="s">
        <v>57</v>
      </c>
      <c r="C29" s="7"/>
      <c r="D29" s="5"/>
      <c r="E29" s="7"/>
      <c r="F29" s="5"/>
      <c r="G29" s="7"/>
      <c r="H29" s="5"/>
      <c r="I29" s="7"/>
      <c r="J29" s="5"/>
      <c r="K29" s="7">
        <v>488</v>
      </c>
      <c r="L29" s="5"/>
      <c r="M29" s="7"/>
      <c r="N29" s="9"/>
      <c r="O29" s="9"/>
      <c r="P29" s="2" t="s">
        <v>57</v>
      </c>
      <c r="Q29" s="6"/>
      <c r="R29" s="7">
        <v>1710</v>
      </c>
      <c r="T29" s="7" t="s">
        <v>43</v>
      </c>
      <c r="U29" s="7" t="s">
        <v>43</v>
      </c>
      <c r="V29" s="7" t="s">
        <v>43</v>
      </c>
      <c r="X29" s="7" t="s">
        <v>43</v>
      </c>
      <c r="Z29" s="7" t="s">
        <v>43</v>
      </c>
      <c r="AB29" s="7" t="s">
        <v>43</v>
      </c>
      <c r="AD29" s="7" t="s">
        <v>43</v>
      </c>
    </row>
    <row r="30" spans="2:30" ht="18">
      <c r="B30" s="2" t="s">
        <v>16</v>
      </c>
      <c r="C30" s="8">
        <f>SUM(C23:C26)</f>
        <v>29987</v>
      </c>
      <c r="D30" s="5"/>
      <c r="E30" s="8">
        <f>SUM(E23:E26)</f>
        <v>-539</v>
      </c>
      <c r="F30" s="5"/>
      <c r="G30" s="8">
        <f>SUM(G23:G26)</f>
        <v>58314</v>
      </c>
      <c r="H30" s="5"/>
      <c r="I30" s="8">
        <f>SUM(I23:I26)</f>
        <v>34396</v>
      </c>
      <c r="J30" s="5"/>
      <c r="K30" s="8">
        <f>SUM(K23:K29)</f>
        <v>31195</v>
      </c>
      <c r="L30" s="5"/>
      <c r="M30" s="8">
        <f>SUM(M22:M26)</f>
        <v>91703</v>
      </c>
      <c r="N30" s="9"/>
      <c r="O30" s="9"/>
      <c r="P30" s="2" t="s">
        <v>16</v>
      </c>
      <c r="Q30" s="6"/>
      <c r="R30" s="8">
        <f>SUM(R22:R29)</f>
        <v>58126</v>
      </c>
      <c r="T30" s="8">
        <f>SUM(T22:T29)</f>
        <v>19739</v>
      </c>
      <c r="U30" s="8">
        <f>SUM(U22:U29)</f>
        <v>21221</v>
      </c>
      <c r="V30" s="8">
        <f>SUM(V22:V29)</f>
        <v>128872.34</v>
      </c>
      <c r="X30" s="8">
        <f>SUM(X22:X29)</f>
        <v>159450</v>
      </c>
      <c r="Z30" s="8">
        <f>SUM(Z22:Z29)</f>
        <v>57596</v>
      </c>
      <c r="AB30" s="8">
        <f>SUM(AB22:AB29)</f>
        <v>12270</v>
      </c>
      <c r="AD30" s="8">
        <f>SUM(AD22:AD29)</f>
        <v>-551</v>
      </c>
    </row>
    <row r="31" spans="3:30" ht="18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Q31" s="6"/>
      <c r="R31" s="5"/>
      <c r="T31" s="5"/>
      <c r="U31" s="5"/>
      <c r="V31" s="5"/>
      <c r="X31" s="5"/>
      <c r="Z31" s="5"/>
      <c r="AB31" s="5"/>
      <c r="AD31" s="5"/>
    </row>
    <row r="32" spans="2:30" ht="18">
      <c r="B32" s="4" t="s">
        <v>17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 t="s">
        <v>17</v>
      </c>
      <c r="Q32" s="6"/>
      <c r="R32" s="5"/>
      <c r="T32" s="5"/>
      <c r="U32" s="5"/>
      <c r="V32" s="5"/>
      <c r="X32" s="5"/>
      <c r="Z32" s="5"/>
      <c r="AB32" s="5"/>
      <c r="AD32" s="5"/>
    </row>
    <row r="33" spans="2:30" ht="18">
      <c r="B33" s="2" t="s">
        <v>21</v>
      </c>
      <c r="C33" s="5">
        <v>463</v>
      </c>
      <c r="D33" s="5"/>
      <c r="E33" s="5"/>
      <c r="F33" s="5"/>
      <c r="G33" s="5"/>
      <c r="H33" s="5"/>
      <c r="I33" s="5">
        <v>6992</v>
      </c>
      <c r="J33" s="5"/>
      <c r="K33" s="5"/>
      <c r="L33" s="5"/>
      <c r="M33" s="5"/>
      <c r="N33" s="5"/>
      <c r="O33" s="5"/>
      <c r="P33" s="2" t="s">
        <v>21</v>
      </c>
      <c r="Q33" s="6"/>
      <c r="R33" s="5"/>
      <c r="T33" s="5"/>
      <c r="U33" s="5"/>
      <c r="V33" s="5">
        <v>5583.34</v>
      </c>
      <c r="X33" s="5">
        <v>70791</v>
      </c>
      <c r="Z33" s="5">
        <v>69917</v>
      </c>
      <c r="AB33" s="5">
        <v>60000</v>
      </c>
      <c r="AD33" s="5">
        <v>60000</v>
      </c>
    </row>
    <row r="34" spans="2:30" ht="18">
      <c r="B34" s="2" t="s">
        <v>13</v>
      </c>
      <c r="C34" s="5">
        <v>62</v>
      </c>
      <c r="D34" s="5"/>
      <c r="E34" s="5"/>
      <c r="F34" s="5"/>
      <c r="G34" s="5"/>
      <c r="H34" s="5"/>
      <c r="I34" s="5"/>
      <c r="J34" s="5"/>
      <c r="K34" s="5">
        <v>1527</v>
      </c>
      <c r="L34" s="5"/>
      <c r="M34" s="5"/>
      <c r="N34" s="5"/>
      <c r="O34" s="5"/>
      <c r="P34" s="2" t="s">
        <v>13</v>
      </c>
      <c r="Q34" s="6"/>
      <c r="R34" s="5"/>
      <c r="T34" s="5"/>
      <c r="U34" s="5"/>
      <c r="V34" s="5"/>
      <c r="X34" s="5"/>
      <c r="Z34" s="5"/>
      <c r="AB34" s="5"/>
      <c r="AD34" s="5"/>
    </row>
    <row r="35" spans="2:30" ht="18">
      <c r="B35" s="2" t="s">
        <v>14</v>
      </c>
      <c r="C35" s="5"/>
      <c r="D35" s="5"/>
      <c r="E35" s="5"/>
      <c r="F35" s="5"/>
      <c r="G35" s="5">
        <v>15488</v>
      </c>
      <c r="H35" s="5"/>
      <c r="I35" s="5">
        <v>6596</v>
      </c>
      <c r="J35" s="5"/>
      <c r="K35" s="5"/>
      <c r="L35" s="5"/>
      <c r="M35" s="5">
        <v>8508</v>
      </c>
      <c r="N35" s="5"/>
      <c r="O35" s="5"/>
      <c r="P35" s="2" t="s">
        <v>14</v>
      </c>
      <c r="Q35" s="6"/>
      <c r="R35" s="5">
        <v>13861</v>
      </c>
      <c r="T35" s="5">
        <v>400</v>
      </c>
      <c r="U35" s="5">
        <v>5400</v>
      </c>
      <c r="V35" s="5">
        <v>1520</v>
      </c>
      <c r="X35" s="5">
        <v>13630</v>
      </c>
      <c r="Z35" s="5">
        <v>11967</v>
      </c>
      <c r="AB35" s="5">
        <v>754</v>
      </c>
      <c r="AD35" s="5">
        <v>3650</v>
      </c>
    </row>
    <row r="36" spans="2:30" ht="18">
      <c r="B36" s="2" t="s">
        <v>18</v>
      </c>
      <c r="C36" s="5"/>
      <c r="D36" s="5"/>
      <c r="E36" s="5">
        <v>26822</v>
      </c>
      <c r="F36" s="5"/>
      <c r="G36" s="5">
        <v>13148</v>
      </c>
      <c r="H36" s="5"/>
      <c r="I36" s="5">
        <v>4800</v>
      </c>
      <c r="J36" s="5"/>
      <c r="K36" s="5">
        <v>9415</v>
      </c>
      <c r="L36" s="5"/>
      <c r="M36" s="5"/>
      <c r="N36" s="5"/>
      <c r="O36" s="5"/>
      <c r="P36" s="2" t="s">
        <v>18</v>
      </c>
      <c r="Q36" s="6"/>
      <c r="R36" s="5"/>
      <c r="T36" s="5"/>
      <c r="U36" s="5"/>
      <c r="V36" s="5"/>
      <c r="X36" s="5"/>
      <c r="Z36" s="5"/>
      <c r="AB36" s="5"/>
      <c r="AD36" s="5"/>
    </row>
    <row r="37" spans="2:30" ht="18">
      <c r="B37" s="2" t="s">
        <v>58</v>
      </c>
      <c r="C37" s="5"/>
      <c r="D37" s="5"/>
      <c r="E37" s="5"/>
      <c r="F37" s="5"/>
      <c r="G37" s="5"/>
      <c r="H37" s="5"/>
      <c r="I37" s="5"/>
      <c r="J37" s="5"/>
      <c r="K37" s="5">
        <v>2642</v>
      </c>
      <c r="L37" s="5"/>
      <c r="M37" s="5">
        <v>42</v>
      </c>
      <c r="N37" s="5"/>
      <c r="O37" s="5"/>
      <c r="P37" s="2" t="s">
        <v>58</v>
      </c>
      <c r="Q37" s="6"/>
      <c r="R37" s="5" t="s">
        <v>43</v>
      </c>
      <c r="T37" s="5" t="s">
        <v>43</v>
      </c>
      <c r="U37" s="5">
        <v>23953</v>
      </c>
      <c r="V37" s="5">
        <v>23953</v>
      </c>
      <c r="X37" s="5">
        <v>2610</v>
      </c>
      <c r="Z37" s="5" t="s">
        <v>43</v>
      </c>
      <c r="AB37" s="5" t="s">
        <v>43</v>
      </c>
      <c r="AD37" s="5" t="s">
        <v>43</v>
      </c>
    </row>
    <row r="38" spans="2:30" ht="18">
      <c r="B38" s="2" t="s">
        <v>19</v>
      </c>
      <c r="C38" s="9">
        <v>4092</v>
      </c>
      <c r="D38" s="5"/>
      <c r="E38" s="9">
        <v>11214</v>
      </c>
      <c r="F38" s="5"/>
      <c r="G38" s="9">
        <v>44580</v>
      </c>
      <c r="H38" s="5"/>
      <c r="I38" s="9">
        <v>2188</v>
      </c>
      <c r="J38" s="5"/>
      <c r="K38" s="9">
        <v>1767</v>
      </c>
      <c r="L38" s="5"/>
      <c r="M38" s="9">
        <v>-3796</v>
      </c>
      <c r="N38" s="9"/>
      <c r="O38" s="9"/>
      <c r="P38" s="2" t="s">
        <v>19</v>
      </c>
      <c r="Q38" s="6"/>
      <c r="R38" s="9">
        <v>13601</v>
      </c>
      <c r="T38" s="9" t="s">
        <v>43</v>
      </c>
      <c r="U38" s="9">
        <v>682</v>
      </c>
      <c r="V38" s="9">
        <v>12506</v>
      </c>
      <c r="X38" s="9">
        <v>26760</v>
      </c>
      <c r="Z38" s="9">
        <v>23138</v>
      </c>
      <c r="AB38" s="9">
        <v>1535</v>
      </c>
      <c r="AD38" s="9">
        <v>834</v>
      </c>
    </row>
    <row r="39" spans="2:30" ht="18">
      <c r="B39" s="2" t="s">
        <v>33</v>
      </c>
      <c r="C39" s="7"/>
      <c r="D39" s="5"/>
      <c r="E39" s="7"/>
      <c r="F39" s="5"/>
      <c r="G39" s="7">
        <v>895</v>
      </c>
      <c r="H39" s="5"/>
      <c r="I39" s="7">
        <v>317</v>
      </c>
      <c r="J39" s="5"/>
      <c r="K39" s="7"/>
      <c r="L39" s="5"/>
      <c r="M39" s="10">
        <v>3126</v>
      </c>
      <c r="N39" s="10"/>
      <c r="O39" s="10"/>
      <c r="P39" s="2" t="s">
        <v>33</v>
      </c>
      <c r="Q39" s="6"/>
      <c r="R39" s="10">
        <v>6475</v>
      </c>
      <c r="T39" s="10">
        <v>955</v>
      </c>
      <c r="U39" s="10">
        <v>2044</v>
      </c>
      <c r="V39" s="10">
        <v>2699</v>
      </c>
      <c r="X39" s="10">
        <v>25488</v>
      </c>
      <c r="Z39" s="10">
        <v>36800</v>
      </c>
      <c r="AB39" s="10">
        <v>1394</v>
      </c>
      <c r="AD39" s="10">
        <v>16665</v>
      </c>
    </row>
    <row r="40" spans="2:30" ht="18">
      <c r="B40" s="2" t="s">
        <v>39</v>
      </c>
      <c r="C40" s="8">
        <f>SUM(C33:C38)</f>
        <v>4617</v>
      </c>
      <c r="D40" s="5"/>
      <c r="E40" s="8">
        <f>SUM(E33:E38)</f>
        <v>38036</v>
      </c>
      <c r="F40" s="5"/>
      <c r="G40" s="8">
        <f>SUM(G33:G39)</f>
        <v>74111</v>
      </c>
      <c r="H40" s="5"/>
      <c r="I40" s="8">
        <f>SUM(I33:I39)</f>
        <v>20893</v>
      </c>
      <c r="J40" s="5"/>
      <c r="K40" s="8">
        <f>SUM(K33:K38)</f>
        <v>15351</v>
      </c>
      <c r="L40" s="5"/>
      <c r="M40" s="8">
        <f>SUM(M33:M39)</f>
        <v>7880</v>
      </c>
      <c r="N40" s="9"/>
      <c r="O40" s="9"/>
      <c r="P40" s="2" t="s">
        <v>39</v>
      </c>
      <c r="Q40" s="6"/>
      <c r="R40" s="8">
        <f>SUM(R33:R39)</f>
        <v>33937</v>
      </c>
      <c r="T40" s="8">
        <f>SUM(T33:T39)</f>
        <v>1355</v>
      </c>
      <c r="U40" s="8">
        <f>SUM(U33:U39)</f>
        <v>32079</v>
      </c>
      <c r="V40" s="8">
        <f>SUM(V33:V39)</f>
        <v>46261.34</v>
      </c>
      <c r="X40" s="8">
        <f>SUM(X33:X39)</f>
        <v>139279</v>
      </c>
      <c r="Z40" s="8">
        <f>SUM(Z33:Z39)</f>
        <v>141822</v>
      </c>
      <c r="AB40" s="8">
        <f>SUM(AB33:AB39)</f>
        <v>63683</v>
      </c>
      <c r="AD40" s="8">
        <f>SUM(AD33:AD39)</f>
        <v>81149</v>
      </c>
    </row>
    <row r="41" spans="3:30" ht="18">
      <c r="C41" s="9"/>
      <c r="D41" s="5"/>
      <c r="E41" s="9"/>
      <c r="F41" s="5"/>
      <c r="G41" s="9"/>
      <c r="H41" s="5"/>
      <c r="I41" s="9"/>
      <c r="J41" s="5"/>
      <c r="K41" s="9"/>
      <c r="L41" s="5"/>
      <c r="M41" s="9"/>
      <c r="N41" s="9"/>
      <c r="O41" s="9"/>
      <c r="Q41" s="6"/>
      <c r="R41" s="9"/>
      <c r="T41" s="9"/>
      <c r="U41" s="9"/>
      <c r="V41" s="9"/>
      <c r="X41" s="9"/>
      <c r="Z41" s="9"/>
      <c r="AB41" s="9"/>
      <c r="AD41" s="9"/>
    </row>
    <row r="42" spans="2:30" ht="18">
      <c r="B42" s="4" t="s">
        <v>50</v>
      </c>
      <c r="C42" s="9"/>
      <c r="D42" s="5"/>
      <c r="E42" s="9"/>
      <c r="F42" s="5"/>
      <c r="G42" s="9"/>
      <c r="H42" s="5"/>
      <c r="I42" s="9"/>
      <c r="J42" s="5"/>
      <c r="K42" s="9"/>
      <c r="L42" s="5"/>
      <c r="M42" s="9"/>
      <c r="N42" s="9"/>
      <c r="O42" s="9"/>
      <c r="P42" s="4" t="s">
        <v>50</v>
      </c>
      <c r="Q42" s="6"/>
      <c r="R42" s="9"/>
      <c r="T42" s="9"/>
      <c r="U42" s="9"/>
      <c r="V42" s="9"/>
      <c r="X42" s="9"/>
      <c r="Z42" s="9"/>
      <c r="AB42" s="9"/>
      <c r="AD42" s="9"/>
    </row>
    <row r="43" spans="2:30" ht="18">
      <c r="B43" s="2" t="s">
        <v>33</v>
      </c>
      <c r="C43" s="9"/>
      <c r="D43" s="5"/>
      <c r="E43" s="9"/>
      <c r="F43" s="5"/>
      <c r="G43" s="9">
        <v>4464</v>
      </c>
      <c r="H43" s="5"/>
      <c r="I43" s="9"/>
      <c r="J43" s="5"/>
      <c r="K43" s="9"/>
      <c r="L43" s="5"/>
      <c r="M43" s="9"/>
      <c r="N43" s="9"/>
      <c r="O43" s="9"/>
      <c r="P43" s="2" t="s">
        <v>33</v>
      </c>
      <c r="Q43" s="6"/>
      <c r="R43" s="9"/>
      <c r="T43" s="9"/>
      <c r="U43" s="9"/>
      <c r="V43" s="9"/>
      <c r="X43" s="9"/>
      <c r="Z43" s="9"/>
      <c r="AB43" s="9"/>
      <c r="AD43" s="9"/>
    </row>
    <row r="44" spans="2:30" ht="18">
      <c r="B44" s="2" t="s">
        <v>51</v>
      </c>
      <c r="C44" s="8">
        <f>SUM(C43:C43)</f>
        <v>0</v>
      </c>
      <c r="D44" s="5"/>
      <c r="E44" s="8">
        <f>SUM(E43:E43)</f>
        <v>0</v>
      </c>
      <c r="F44" s="5"/>
      <c r="G44" s="8">
        <f>SUM(G43:G43)</f>
        <v>4464</v>
      </c>
      <c r="H44" s="5"/>
      <c r="I44" s="8">
        <f>SUM(I43:I43)</f>
        <v>0</v>
      </c>
      <c r="J44" s="5"/>
      <c r="K44" s="8">
        <f>SUM(K43:K43)</f>
        <v>0</v>
      </c>
      <c r="L44" s="5"/>
      <c r="M44" s="8">
        <f>SUM(M43:M43)</f>
        <v>0</v>
      </c>
      <c r="N44" s="9"/>
      <c r="O44" s="9"/>
      <c r="P44" s="2" t="s">
        <v>51</v>
      </c>
      <c r="Q44" s="6"/>
      <c r="R44" s="8">
        <f>SUM(R43:R43)</f>
        <v>0</v>
      </c>
      <c r="T44" s="8">
        <f>SUM(T43:T43)</f>
        <v>0</v>
      </c>
      <c r="U44" s="8">
        <f>SUM(U43:U43)</f>
        <v>0</v>
      </c>
      <c r="V44" s="8">
        <f>SUM(V43:V43)</f>
        <v>0</v>
      </c>
      <c r="X44" s="8">
        <f>SUM(X43:X43)</f>
        <v>0</v>
      </c>
      <c r="Z44" s="8">
        <f>SUM(Z43:Z43)</f>
        <v>0</v>
      </c>
      <c r="AB44" s="8">
        <f>SUM(AB43:AB43)</f>
        <v>0</v>
      </c>
      <c r="AD44" s="8">
        <f>SUM(AD43:AD43)</f>
        <v>0</v>
      </c>
    </row>
    <row r="45" spans="3:30" ht="18">
      <c r="C45" s="9"/>
      <c r="D45" s="5"/>
      <c r="E45" s="9"/>
      <c r="F45" s="5"/>
      <c r="G45" s="9"/>
      <c r="H45" s="5"/>
      <c r="I45" s="9"/>
      <c r="J45" s="5"/>
      <c r="K45" s="9"/>
      <c r="L45" s="5"/>
      <c r="M45" s="9"/>
      <c r="N45" s="9"/>
      <c r="O45" s="9"/>
      <c r="Q45" s="6"/>
      <c r="R45" s="9"/>
      <c r="T45" s="9"/>
      <c r="U45" s="9"/>
      <c r="V45" s="9"/>
      <c r="X45" s="9"/>
      <c r="Z45" s="9"/>
      <c r="AB45" s="9"/>
      <c r="AD45" s="9"/>
    </row>
    <row r="46" spans="2:30" ht="18">
      <c r="B46" s="4" t="s">
        <v>52</v>
      </c>
      <c r="C46" s="9"/>
      <c r="D46" s="5"/>
      <c r="E46" s="9"/>
      <c r="F46" s="5"/>
      <c r="G46" s="9"/>
      <c r="H46" s="5"/>
      <c r="I46" s="9"/>
      <c r="J46" s="5"/>
      <c r="K46" s="9"/>
      <c r="L46" s="5"/>
      <c r="M46" s="9"/>
      <c r="N46" s="9"/>
      <c r="O46" s="9"/>
      <c r="P46" s="4" t="s">
        <v>52</v>
      </c>
      <c r="Q46" s="6"/>
      <c r="R46" s="9"/>
      <c r="T46" s="9"/>
      <c r="U46" s="9"/>
      <c r="V46" s="9"/>
      <c r="X46" s="9"/>
      <c r="Z46" s="9"/>
      <c r="AB46" s="9"/>
      <c r="AD46" s="9"/>
    </row>
    <row r="47" spans="2:30" ht="18">
      <c r="B47" s="2" t="s">
        <v>21</v>
      </c>
      <c r="C47" s="9"/>
      <c r="D47" s="5"/>
      <c r="E47" s="9"/>
      <c r="F47" s="5"/>
      <c r="G47" s="9">
        <v>750</v>
      </c>
      <c r="H47" s="5"/>
      <c r="I47" s="9"/>
      <c r="J47" s="5"/>
      <c r="K47" s="9"/>
      <c r="L47" s="5"/>
      <c r="M47" s="9"/>
      <c r="N47" s="9"/>
      <c r="O47" s="9"/>
      <c r="P47" s="2" t="s">
        <v>21</v>
      </c>
      <c r="Q47" s="6"/>
      <c r="R47" s="9"/>
      <c r="T47" s="9" t="s">
        <v>43</v>
      </c>
      <c r="U47" s="9"/>
      <c r="V47" s="9" t="s">
        <v>43</v>
      </c>
      <c r="X47" s="9" t="s">
        <v>43</v>
      </c>
      <c r="Z47" s="9" t="s">
        <v>43</v>
      </c>
      <c r="AB47" s="9" t="s">
        <v>43</v>
      </c>
      <c r="AD47" s="9" t="s">
        <v>43</v>
      </c>
    </row>
    <row r="48" spans="2:30" ht="18">
      <c r="B48" s="2" t="s">
        <v>53</v>
      </c>
      <c r="C48" s="9"/>
      <c r="D48" s="5"/>
      <c r="E48" s="9"/>
      <c r="F48" s="5"/>
      <c r="G48" s="9">
        <v>25970</v>
      </c>
      <c r="H48" s="5"/>
      <c r="I48" s="9">
        <v>7799</v>
      </c>
      <c r="J48" s="5"/>
      <c r="K48" s="9">
        <v>512</v>
      </c>
      <c r="L48" s="5"/>
      <c r="M48" s="9" t="s">
        <v>43</v>
      </c>
      <c r="N48" s="9"/>
      <c r="O48" s="9"/>
      <c r="P48" s="2" t="s">
        <v>53</v>
      </c>
      <c r="Q48" s="6"/>
      <c r="R48" s="9" t="s">
        <v>43</v>
      </c>
      <c r="T48" s="9" t="s">
        <v>43</v>
      </c>
      <c r="U48" s="9" t="s">
        <v>43</v>
      </c>
      <c r="V48" s="9" t="s">
        <v>43</v>
      </c>
      <c r="X48" s="9" t="s">
        <v>43</v>
      </c>
      <c r="Z48" s="9" t="s">
        <v>43</v>
      </c>
      <c r="AB48" s="9" t="s">
        <v>43</v>
      </c>
      <c r="AD48" s="9" t="s">
        <v>43</v>
      </c>
    </row>
    <row r="49" spans="2:30" ht="18">
      <c r="B49" s="2" t="s">
        <v>44</v>
      </c>
      <c r="C49" s="7"/>
      <c r="D49" s="5"/>
      <c r="E49" s="7"/>
      <c r="F49" s="5"/>
      <c r="G49" s="7">
        <v>819</v>
      </c>
      <c r="H49" s="5"/>
      <c r="I49" s="7">
        <v>58</v>
      </c>
      <c r="J49" s="5"/>
      <c r="K49" s="7"/>
      <c r="L49" s="5"/>
      <c r="M49" s="7"/>
      <c r="N49" s="9"/>
      <c r="O49" s="9"/>
      <c r="P49" s="2" t="s">
        <v>44</v>
      </c>
      <c r="Q49" s="6"/>
      <c r="R49" s="7"/>
      <c r="T49" s="7"/>
      <c r="U49" s="7"/>
      <c r="V49" s="7"/>
      <c r="X49" s="7"/>
      <c r="Z49" s="7"/>
      <c r="AB49" s="7"/>
      <c r="AD49" s="7"/>
    </row>
    <row r="50" spans="2:30" ht="18">
      <c r="B50" s="2" t="s">
        <v>54</v>
      </c>
      <c r="C50" s="8">
        <f>SUM(C47:C49)</f>
        <v>0</v>
      </c>
      <c r="D50" s="5"/>
      <c r="E50" s="8">
        <f>SUM(E47:E49)</f>
        <v>0</v>
      </c>
      <c r="F50" s="5"/>
      <c r="G50" s="8">
        <f>SUM(G47:G49)</f>
        <v>27539</v>
      </c>
      <c r="H50" s="5"/>
      <c r="I50" s="8">
        <f>SUM(I47:I49)</f>
        <v>7857</v>
      </c>
      <c r="J50" s="5"/>
      <c r="K50" s="8">
        <f>SUM(K47:K49)</f>
        <v>512</v>
      </c>
      <c r="L50" s="5"/>
      <c r="M50" s="8">
        <f>SUM(M47:M49)</f>
        <v>0</v>
      </c>
      <c r="N50" s="9"/>
      <c r="O50" s="9"/>
      <c r="P50" s="2" t="s">
        <v>54</v>
      </c>
      <c r="Q50" s="6"/>
      <c r="R50" s="8">
        <f>SUM(R47:R49)</f>
        <v>0</v>
      </c>
      <c r="T50" s="8">
        <f>SUM(T47:T49)</f>
        <v>0</v>
      </c>
      <c r="U50" s="8">
        <f>SUM(U47:U49)</f>
        <v>0</v>
      </c>
      <c r="V50" s="8">
        <f>SUM(V47:V49)</f>
        <v>0</v>
      </c>
      <c r="X50" s="8">
        <f>SUM(X47:X49)</f>
        <v>0</v>
      </c>
      <c r="Z50" s="8">
        <f>SUM(Z47:Z49)</f>
        <v>0</v>
      </c>
      <c r="AB50" s="8">
        <f>SUM(AB47:AB49)</f>
        <v>0</v>
      </c>
      <c r="AD50" s="8">
        <f>SUM(AD47:AD49)</f>
        <v>0</v>
      </c>
    </row>
    <row r="51" spans="3:30" ht="18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6"/>
      <c r="R51" s="5"/>
      <c r="T51" s="5"/>
      <c r="U51" s="5"/>
      <c r="V51" s="5"/>
      <c r="X51" s="5"/>
      <c r="Z51" s="5"/>
      <c r="AB51" s="5"/>
      <c r="AD51" s="5"/>
    </row>
    <row r="52" spans="2:30" ht="18">
      <c r="B52" s="4" t="s">
        <v>20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4" t="s">
        <v>20</v>
      </c>
      <c r="Q52" s="6"/>
      <c r="R52" s="5"/>
      <c r="T52" s="5"/>
      <c r="U52" s="5"/>
      <c r="V52" s="5"/>
      <c r="X52" s="5"/>
      <c r="Z52" s="5"/>
      <c r="AB52" s="5"/>
      <c r="AD52" s="5"/>
    </row>
    <row r="53" spans="2:30" ht="18">
      <c r="B53" s="2" t="s">
        <v>21</v>
      </c>
      <c r="C53" s="5">
        <v>61192</v>
      </c>
      <c r="D53" s="5"/>
      <c r="E53" s="5">
        <v>0</v>
      </c>
      <c r="F53" s="5"/>
      <c r="G53" s="5">
        <v>0</v>
      </c>
      <c r="H53" s="5"/>
      <c r="I53" s="5">
        <v>82499</v>
      </c>
      <c r="J53" s="5"/>
      <c r="K53" s="5">
        <v>11906</v>
      </c>
      <c r="L53" s="5"/>
      <c r="M53" s="5" t="s">
        <v>43</v>
      </c>
      <c r="N53" s="5"/>
      <c r="O53" s="5"/>
      <c r="P53" s="2" t="s">
        <v>21</v>
      </c>
      <c r="Q53" s="6"/>
      <c r="R53" s="5">
        <v>70000</v>
      </c>
      <c r="T53" s="5">
        <v>82500</v>
      </c>
      <c r="U53" s="5">
        <v>123750</v>
      </c>
      <c r="V53" s="5">
        <v>230498</v>
      </c>
      <c r="X53" s="5">
        <v>106279</v>
      </c>
      <c r="Z53" s="5">
        <v>83750</v>
      </c>
      <c r="AB53" s="5">
        <v>63750</v>
      </c>
      <c r="AD53" s="5">
        <v>62661</v>
      </c>
    </row>
    <row r="54" spans="2:30" ht="18">
      <c r="B54" s="2" t="s">
        <v>13</v>
      </c>
      <c r="C54" s="5">
        <v>2208</v>
      </c>
      <c r="D54" s="5"/>
      <c r="E54" s="5">
        <v>4271</v>
      </c>
      <c r="F54" s="5"/>
      <c r="G54" s="5">
        <v>3696</v>
      </c>
      <c r="H54" s="5"/>
      <c r="I54" s="5">
        <v>11196</v>
      </c>
      <c r="J54" s="5"/>
      <c r="K54" s="5">
        <v>1498</v>
      </c>
      <c r="L54" s="5"/>
      <c r="M54" s="5" t="s">
        <v>43</v>
      </c>
      <c r="N54" s="5"/>
      <c r="O54" s="5"/>
      <c r="P54" s="2" t="s">
        <v>13</v>
      </c>
      <c r="Q54" s="6"/>
      <c r="R54" s="5">
        <v>1874</v>
      </c>
      <c r="T54" s="5" t="s">
        <v>43</v>
      </c>
      <c r="U54" s="5">
        <v>1421</v>
      </c>
      <c r="V54" s="5">
        <v>4630</v>
      </c>
      <c r="X54" s="5">
        <v>23165</v>
      </c>
      <c r="Z54" s="5">
        <v>15750</v>
      </c>
      <c r="AB54" s="5">
        <v>8304</v>
      </c>
      <c r="AD54" s="5">
        <v>3610</v>
      </c>
    </row>
    <row r="55" spans="2:30" ht="18">
      <c r="B55" s="2" t="s">
        <v>22</v>
      </c>
      <c r="C55" s="5" t="s">
        <v>43</v>
      </c>
      <c r="D55" s="5"/>
      <c r="E55" s="5">
        <v>72762</v>
      </c>
      <c r="F55" s="5"/>
      <c r="G55" s="5">
        <v>107600</v>
      </c>
      <c r="H55" s="5"/>
      <c r="I55" s="5">
        <v>15604</v>
      </c>
      <c r="J55" s="5"/>
      <c r="K55" s="5">
        <v>117896</v>
      </c>
      <c r="L55" s="5"/>
      <c r="M55" s="5">
        <v>83871</v>
      </c>
      <c r="N55" s="5"/>
      <c r="O55" s="5"/>
      <c r="P55" s="2" t="s">
        <v>22</v>
      </c>
      <c r="Q55" s="6"/>
      <c r="R55" s="5">
        <v>6489</v>
      </c>
      <c r="T55" s="5" t="s">
        <v>43</v>
      </c>
      <c r="U55" s="5">
        <v>5500</v>
      </c>
      <c r="V55" s="5">
        <v>23790</v>
      </c>
      <c r="X55" s="5">
        <v>4000</v>
      </c>
      <c r="Z55" s="5">
        <v>2787</v>
      </c>
      <c r="AB55" s="5">
        <v>480</v>
      </c>
      <c r="AD55" s="5" t="s">
        <v>43</v>
      </c>
    </row>
    <row r="56" spans="2:30" ht="18">
      <c r="B56" s="2" t="s">
        <v>23</v>
      </c>
      <c r="C56" s="5">
        <v>5985</v>
      </c>
      <c r="D56" s="5"/>
      <c r="E56" s="5">
        <v>665</v>
      </c>
      <c r="F56" s="5"/>
      <c r="G56" s="5">
        <v>10640</v>
      </c>
      <c r="H56" s="5"/>
      <c r="I56" s="5">
        <v>10300</v>
      </c>
      <c r="J56" s="5"/>
      <c r="K56" s="5">
        <v>10450</v>
      </c>
      <c r="L56" s="5"/>
      <c r="M56" s="5">
        <v>15808</v>
      </c>
      <c r="N56" s="5"/>
      <c r="O56" s="5"/>
      <c r="P56" s="2" t="s">
        <v>23</v>
      </c>
      <c r="Q56" s="6"/>
      <c r="R56" s="5">
        <v>17400</v>
      </c>
      <c r="T56" s="5">
        <v>12600</v>
      </c>
      <c r="U56" s="5">
        <v>15994</v>
      </c>
      <c r="V56" s="5">
        <v>21994</v>
      </c>
      <c r="X56" s="5">
        <v>16650</v>
      </c>
      <c r="Z56" s="5">
        <v>21000</v>
      </c>
      <c r="AB56" s="5">
        <v>20400</v>
      </c>
      <c r="AD56" s="5">
        <v>19800</v>
      </c>
    </row>
    <row r="57" spans="2:30" ht="18">
      <c r="B57" s="2" t="s">
        <v>45</v>
      </c>
      <c r="C57" s="5">
        <v>41</v>
      </c>
      <c r="D57" s="5"/>
      <c r="E57" s="5"/>
      <c r="F57" s="5"/>
      <c r="G57" s="5">
        <v>162</v>
      </c>
      <c r="H57" s="5"/>
      <c r="I57" s="5">
        <v>374</v>
      </c>
      <c r="J57" s="5"/>
      <c r="K57" s="5">
        <v>222</v>
      </c>
      <c r="L57" s="5"/>
      <c r="M57" s="5" t="s">
        <v>43</v>
      </c>
      <c r="N57" s="5"/>
      <c r="O57" s="5"/>
      <c r="P57" s="2" t="s">
        <v>45</v>
      </c>
      <c r="Q57" s="6"/>
      <c r="R57" s="5" t="s">
        <v>43</v>
      </c>
      <c r="T57" s="5" t="s">
        <v>43</v>
      </c>
      <c r="U57" s="5" t="s">
        <v>43</v>
      </c>
      <c r="V57" s="5" t="s">
        <v>43</v>
      </c>
      <c r="X57" s="5">
        <v>131</v>
      </c>
      <c r="Z57" s="5" t="s">
        <v>43</v>
      </c>
      <c r="AB57" s="5" t="s">
        <v>43</v>
      </c>
      <c r="AD57" s="5" t="s">
        <v>43</v>
      </c>
    </row>
    <row r="58" spans="2:30" ht="18">
      <c r="B58" s="2" t="s">
        <v>62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" t="s">
        <v>62</v>
      </c>
      <c r="Q58" s="6"/>
      <c r="R58" s="5"/>
      <c r="T58" s="5">
        <v>1292</v>
      </c>
      <c r="U58" s="5">
        <v>2133</v>
      </c>
      <c r="V58" s="5">
        <v>3321</v>
      </c>
      <c r="X58" s="5">
        <v>2384</v>
      </c>
      <c r="Z58" s="5">
        <v>3790</v>
      </c>
      <c r="AB58" s="5">
        <v>2842</v>
      </c>
      <c r="AD58" s="5">
        <v>3549</v>
      </c>
    </row>
    <row r="59" spans="2:30" ht="18">
      <c r="B59" s="2" t="s">
        <v>24</v>
      </c>
      <c r="C59" s="5">
        <v>2627</v>
      </c>
      <c r="D59" s="5"/>
      <c r="E59" s="5">
        <v>184</v>
      </c>
      <c r="F59" s="5"/>
      <c r="G59" s="5"/>
      <c r="H59" s="5"/>
      <c r="I59" s="5">
        <v>240</v>
      </c>
      <c r="J59" s="5"/>
      <c r="K59" s="5">
        <v>761</v>
      </c>
      <c r="L59" s="5"/>
      <c r="M59" s="5">
        <v>2031</v>
      </c>
      <c r="N59" s="5"/>
      <c r="O59" s="5"/>
      <c r="P59" s="2" t="s">
        <v>24</v>
      </c>
      <c r="Q59" s="6"/>
      <c r="R59" s="5">
        <v>898</v>
      </c>
      <c r="T59" s="5">
        <v>147</v>
      </c>
      <c r="U59" s="5">
        <v>147</v>
      </c>
      <c r="V59" s="5">
        <v>2092</v>
      </c>
      <c r="X59" s="5">
        <v>1943</v>
      </c>
      <c r="Z59" s="5" t="s">
        <v>43</v>
      </c>
      <c r="AB59" s="5" t="s">
        <v>43</v>
      </c>
      <c r="AD59" s="5" t="s">
        <v>43</v>
      </c>
    </row>
    <row r="60" spans="2:30" ht="18">
      <c r="B60" s="2" t="s">
        <v>25</v>
      </c>
      <c r="C60" s="5">
        <v>7087</v>
      </c>
      <c r="D60" s="5"/>
      <c r="E60" s="5">
        <v>8881</v>
      </c>
      <c r="F60" s="5"/>
      <c r="G60" s="5">
        <v>10647</v>
      </c>
      <c r="H60" s="5"/>
      <c r="I60" s="5">
        <v>10975</v>
      </c>
      <c r="J60" s="5"/>
      <c r="K60" s="5">
        <v>9028</v>
      </c>
      <c r="L60" s="5"/>
      <c r="M60" s="5">
        <v>3921</v>
      </c>
      <c r="N60" s="5"/>
      <c r="O60" s="5"/>
      <c r="P60" s="2" t="s">
        <v>25</v>
      </c>
      <c r="Q60" s="6"/>
      <c r="R60" s="5">
        <v>7668</v>
      </c>
      <c r="T60" s="5">
        <v>3567</v>
      </c>
      <c r="U60" s="5">
        <v>7406</v>
      </c>
      <c r="V60" s="5">
        <v>11167</v>
      </c>
      <c r="X60" s="5">
        <v>8510</v>
      </c>
      <c r="Z60" s="5">
        <v>11627</v>
      </c>
      <c r="AB60" s="5">
        <v>7257</v>
      </c>
      <c r="AD60" s="5">
        <v>8257</v>
      </c>
    </row>
    <row r="61" spans="2:30" ht="18">
      <c r="B61" s="2" t="s">
        <v>26</v>
      </c>
      <c r="C61" s="5">
        <v>150</v>
      </c>
      <c r="D61" s="5"/>
      <c r="E61" s="5">
        <v>1075</v>
      </c>
      <c r="F61" s="5"/>
      <c r="G61" s="5">
        <v>24379</v>
      </c>
      <c r="H61" s="5"/>
      <c r="I61" s="5">
        <v>10960</v>
      </c>
      <c r="J61" s="5"/>
      <c r="K61" s="5">
        <v>30550</v>
      </c>
      <c r="L61" s="5"/>
      <c r="M61" s="5">
        <v>29486</v>
      </c>
      <c r="N61" s="5"/>
      <c r="O61" s="5"/>
      <c r="P61" s="2" t="s">
        <v>26</v>
      </c>
      <c r="Q61" s="6"/>
      <c r="R61" s="5">
        <v>25318</v>
      </c>
      <c r="T61" s="5">
        <v>33885</v>
      </c>
      <c r="U61" s="5">
        <v>33885</v>
      </c>
      <c r="V61" s="5">
        <v>12202</v>
      </c>
      <c r="X61" s="5">
        <v>169535</v>
      </c>
      <c r="Z61" s="5">
        <v>66647</v>
      </c>
      <c r="AB61" s="5">
        <v>8754</v>
      </c>
      <c r="AD61" s="5">
        <v>7472</v>
      </c>
    </row>
    <row r="62" spans="2:30" ht="18">
      <c r="B62" s="2" t="s">
        <v>27</v>
      </c>
      <c r="C62" s="5">
        <v>1593</v>
      </c>
      <c r="D62" s="5"/>
      <c r="E62" s="5">
        <v>1326</v>
      </c>
      <c r="F62" s="5"/>
      <c r="G62" s="5">
        <v>1158</v>
      </c>
      <c r="H62" s="5"/>
      <c r="I62" s="5">
        <v>1500</v>
      </c>
      <c r="J62" s="5"/>
      <c r="K62" s="5">
        <v>592</v>
      </c>
      <c r="L62" s="5"/>
      <c r="M62" s="5">
        <v>999</v>
      </c>
      <c r="N62" s="5"/>
      <c r="O62" s="5"/>
      <c r="P62" s="2" t="s">
        <v>27</v>
      </c>
      <c r="Q62" s="6"/>
      <c r="R62" s="5">
        <v>2179</v>
      </c>
      <c r="T62" s="5">
        <v>1337</v>
      </c>
      <c r="U62" s="5">
        <v>1337</v>
      </c>
      <c r="V62" s="5">
        <v>1337</v>
      </c>
      <c r="X62" s="5">
        <v>590</v>
      </c>
      <c r="Z62" s="5">
        <v>1066</v>
      </c>
      <c r="AB62" s="5">
        <v>1865</v>
      </c>
      <c r="AD62" s="5">
        <v>0</v>
      </c>
    </row>
    <row r="63" spans="2:30" ht="18">
      <c r="B63" s="2" t="s">
        <v>46</v>
      </c>
      <c r="C63" s="5">
        <v>5676</v>
      </c>
      <c r="D63" s="5"/>
      <c r="E63" s="5"/>
      <c r="F63" s="5"/>
      <c r="G63" s="5">
        <v>369</v>
      </c>
      <c r="H63" s="5"/>
      <c r="I63" s="5">
        <v>850</v>
      </c>
      <c r="J63" s="5"/>
      <c r="K63" s="5">
        <v>375</v>
      </c>
      <c r="L63" s="5"/>
      <c r="M63" s="5">
        <v>12750</v>
      </c>
      <c r="N63" s="5"/>
      <c r="O63" s="5"/>
      <c r="P63" s="2" t="s">
        <v>46</v>
      </c>
      <c r="Q63" s="6"/>
      <c r="R63" s="5">
        <v>13718</v>
      </c>
      <c r="T63" s="5">
        <v>1825</v>
      </c>
      <c r="U63" s="5">
        <v>1925</v>
      </c>
      <c r="V63" s="5">
        <v>6860</v>
      </c>
      <c r="X63" s="5">
        <v>18513</v>
      </c>
      <c r="Z63" s="5">
        <v>6868</v>
      </c>
      <c r="AB63" s="5">
        <v>5295</v>
      </c>
      <c r="AD63" s="5">
        <v>9235</v>
      </c>
    </row>
    <row r="64" spans="2:30" ht="18">
      <c r="B64" s="2" t="s">
        <v>47</v>
      </c>
      <c r="C64" s="5">
        <v>2355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" t="s">
        <v>47</v>
      </c>
      <c r="Q64" s="6"/>
      <c r="R64" s="5"/>
      <c r="T64" s="5">
        <v>1054</v>
      </c>
      <c r="U64" s="5">
        <v>2963</v>
      </c>
      <c r="V64" s="5">
        <v>2963</v>
      </c>
      <c r="X64" s="5">
        <v>40</v>
      </c>
      <c r="Z64" s="5" t="s">
        <v>43</v>
      </c>
      <c r="AB64" s="5" t="s">
        <v>43</v>
      </c>
      <c r="AD64" s="5" t="s">
        <v>43</v>
      </c>
    </row>
    <row r="65" spans="2:30" ht="18">
      <c r="B65" s="2" t="s">
        <v>28</v>
      </c>
      <c r="C65" s="5"/>
      <c r="D65" s="5"/>
      <c r="E65" s="5">
        <v>197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2" t="s">
        <v>28</v>
      </c>
      <c r="Q65" s="6"/>
      <c r="R65" s="5"/>
      <c r="T65" s="5"/>
      <c r="U65" s="5"/>
      <c r="V65" s="5"/>
      <c r="X65" s="5"/>
      <c r="Z65" s="5"/>
      <c r="AB65" s="5"/>
      <c r="AD65" s="5"/>
    </row>
    <row r="66" spans="2:30" ht="18">
      <c r="B66" s="2" t="s">
        <v>55</v>
      </c>
      <c r="C66" s="5"/>
      <c r="D66" s="5"/>
      <c r="E66" s="5"/>
      <c r="F66" s="5"/>
      <c r="G66" s="5">
        <v>150</v>
      </c>
      <c r="H66" s="5"/>
      <c r="I66" s="5">
        <v>120</v>
      </c>
      <c r="J66" s="5"/>
      <c r="K66" s="5"/>
      <c r="L66" s="5"/>
      <c r="M66" s="5">
        <v>295</v>
      </c>
      <c r="N66" s="5"/>
      <c r="O66" s="5"/>
      <c r="P66" s="2" t="s">
        <v>55</v>
      </c>
      <c r="Q66" s="6"/>
      <c r="R66" s="5" t="s">
        <v>43</v>
      </c>
      <c r="T66" s="5">
        <v>90</v>
      </c>
      <c r="U66" s="5">
        <v>90</v>
      </c>
      <c r="V66" s="5">
        <v>90</v>
      </c>
      <c r="X66" s="5">
        <v>90</v>
      </c>
      <c r="Z66" s="5" t="s">
        <v>43</v>
      </c>
      <c r="AB66" s="5" t="s">
        <v>43</v>
      </c>
      <c r="AD66" s="5" t="s">
        <v>43</v>
      </c>
    </row>
    <row r="67" spans="2:30" ht="18">
      <c r="B67" s="2" t="s">
        <v>29</v>
      </c>
      <c r="C67" s="5">
        <v>935</v>
      </c>
      <c r="D67" s="5"/>
      <c r="E67" s="5">
        <v>838</v>
      </c>
      <c r="F67" s="5"/>
      <c r="G67" s="5">
        <v>805</v>
      </c>
      <c r="H67" s="5"/>
      <c r="I67" s="5">
        <v>2042</v>
      </c>
      <c r="J67" s="5"/>
      <c r="K67" s="5">
        <v>884</v>
      </c>
      <c r="L67" s="5"/>
      <c r="M67" s="5">
        <v>3620</v>
      </c>
      <c r="N67" s="5"/>
      <c r="O67" s="5"/>
      <c r="P67" s="2" t="s">
        <v>29</v>
      </c>
      <c r="Q67" s="6"/>
      <c r="R67" s="5">
        <v>4038</v>
      </c>
      <c r="T67" s="5">
        <v>820</v>
      </c>
      <c r="U67" s="5">
        <v>2541</v>
      </c>
      <c r="V67" s="5">
        <v>6298</v>
      </c>
      <c r="X67" s="5">
        <v>4544</v>
      </c>
      <c r="Z67" s="5">
        <v>968</v>
      </c>
      <c r="AB67" s="5">
        <v>1157</v>
      </c>
      <c r="AD67" s="5">
        <v>730</v>
      </c>
    </row>
    <row r="68" spans="2:30" ht="18">
      <c r="B68" s="2" t="s">
        <v>30</v>
      </c>
      <c r="C68" s="5">
        <v>4949</v>
      </c>
      <c r="D68" s="5"/>
      <c r="E68" s="5">
        <v>1498</v>
      </c>
      <c r="F68" s="5"/>
      <c r="G68" s="5">
        <v>6072</v>
      </c>
      <c r="H68" s="5"/>
      <c r="I68" s="5">
        <v>2343</v>
      </c>
      <c r="J68" s="5"/>
      <c r="K68" s="5">
        <v>2641</v>
      </c>
      <c r="L68" s="5"/>
      <c r="M68" s="5">
        <v>11063</v>
      </c>
      <c r="N68" s="5"/>
      <c r="O68" s="5"/>
      <c r="P68" s="2" t="s">
        <v>30</v>
      </c>
      <c r="Q68" s="6"/>
      <c r="R68" s="5">
        <v>10601</v>
      </c>
      <c r="T68" s="5">
        <v>2916</v>
      </c>
      <c r="U68" s="5">
        <v>7522</v>
      </c>
      <c r="V68" s="5">
        <v>10277</v>
      </c>
      <c r="X68" s="5">
        <v>8601</v>
      </c>
      <c r="Z68" s="5">
        <v>7062</v>
      </c>
      <c r="AB68" s="5">
        <v>1955</v>
      </c>
      <c r="AD68" s="5">
        <v>3182</v>
      </c>
    </row>
    <row r="69" spans="2:30" ht="18">
      <c r="B69" s="2" t="s">
        <v>31</v>
      </c>
      <c r="C69" s="5">
        <v>321</v>
      </c>
      <c r="D69" s="5"/>
      <c r="E69" s="5">
        <v>672</v>
      </c>
      <c r="F69" s="5"/>
      <c r="G69" s="5">
        <v>1031</v>
      </c>
      <c r="H69" s="5"/>
      <c r="I69" s="5">
        <v>2592</v>
      </c>
      <c r="J69" s="5"/>
      <c r="K69" s="5">
        <v>1708</v>
      </c>
      <c r="L69" s="5"/>
      <c r="M69" s="5">
        <v>3069</v>
      </c>
      <c r="N69" s="5"/>
      <c r="O69" s="5"/>
      <c r="P69" s="2" t="s">
        <v>31</v>
      </c>
      <c r="Q69" s="6"/>
      <c r="R69" s="5">
        <v>5007</v>
      </c>
      <c r="T69" s="5">
        <v>1628</v>
      </c>
      <c r="U69" s="5">
        <v>2163</v>
      </c>
      <c r="V69" s="5">
        <v>2809</v>
      </c>
      <c r="X69" s="5">
        <v>4366</v>
      </c>
      <c r="Z69" s="5">
        <v>1979</v>
      </c>
      <c r="AB69" s="5">
        <v>916</v>
      </c>
      <c r="AD69" s="5">
        <v>2815</v>
      </c>
    </row>
    <row r="70" spans="2:30" ht="18">
      <c r="B70" s="2" t="s">
        <v>32</v>
      </c>
      <c r="C70" s="5">
        <v>1561</v>
      </c>
      <c r="D70" s="5"/>
      <c r="E70" s="5">
        <v>743</v>
      </c>
      <c r="F70" s="5"/>
      <c r="G70" s="5">
        <v>697</v>
      </c>
      <c r="H70" s="5"/>
      <c r="I70" s="5">
        <v>181</v>
      </c>
      <c r="J70" s="5"/>
      <c r="K70" s="5">
        <v>63</v>
      </c>
      <c r="L70" s="5"/>
      <c r="M70" s="5">
        <v>185</v>
      </c>
      <c r="N70" s="5"/>
      <c r="O70" s="5"/>
      <c r="P70" s="2" t="s">
        <v>32</v>
      </c>
      <c r="Q70" s="6"/>
      <c r="R70" s="5" t="s">
        <v>43</v>
      </c>
      <c r="T70" s="5" t="s">
        <v>43</v>
      </c>
      <c r="U70" s="5" t="s">
        <v>43</v>
      </c>
      <c r="V70" s="5">
        <v>526</v>
      </c>
      <c r="X70" s="5">
        <v>670</v>
      </c>
      <c r="Z70" s="5">
        <v>253</v>
      </c>
      <c r="AB70" s="5">
        <v>183</v>
      </c>
      <c r="AD70" s="5">
        <v>292</v>
      </c>
    </row>
    <row r="71" spans="2:30" ht="18">
      <c r="B71" s="2" t="s">
        <v>48</v>
      </c>
      <c r="C71" s="5">
        <v>45</v>
      </c>
      <c r="D71" s="5"/>
      <c r="E71" s="5"/>
      <c r="F71" s="5"/>
      <c r="G71" s="5"/>
      <c r="H71" s="5"/>
      <c r="I71" s="5">
        <v>400</v>
      </c>
      <c r="J71" s="5"/>
      <c r="K71" s="5">
        <v>995</v>
      </c>
      <c r="L71" s="5"/>
      <c r="M71" s="5">
        <v>349</v>
      </c>
      <c r="N71" s="5"/>
      <c r="O71" s="5"/>
      <c r="P71" s="2" t="s">
        <v>48</v>
      </c>
      <c r="Q71" s="6"/>
      <c r="R71" s="5">
        <v>1295</v>
      </c>
      <c r="T71" s="5">
        <v>5</v>
      </c>
      <c r="U71" s="5">
        <v>5</v>
      </c>
      <c r="V71" s="5">
        <v>5</v>
      </c>
      <c r="X71" s="5" t="s">
        <v>43</v>
      </c>
      <c r="Z71" s="5">
        <v>256</v>
      </c>
      <c r="AB71" s="5">
        <v>27</v>
      </c>
      <c r="AD71" s="5" t="s">
        <v>43</v>
      </c>
    </row>
    <row r="72" spans="2:30" ht="18">
      <c r="B72" s="2" t="s">
        <v>33</v>
      </c>
      <c r="C72" s="5">
        <v>550</v>
      </c>
      <c r="D72" s="5"/>
      <c r="E72" s="5">
        <v>587</v>
      </c>
      <c r="F72" s="5"/>
      <c r="G72" s="5">
        <v>10243</v>
      </c>
      <c r="H72" s="5"/>
      <c r="I72" s="5">
        <v>11572</v>
      </c>
      <c r="J72" s="5"/>
      <c r="K72" s="5">
        <v>8523</v>
      </c>
      <c r="L72" s="5"/>
      <c r="M72" s="5">
        <v>35026</v>
      </c>
      <c r="N72" s="5"/>
      <c r="O72" s="5"/>
      <c r="P72" s="2" t="s">
        <v>33</v>
      </c>
      <c r="Q72" s="6"/>
      <c r="R72" s="5">
        <v>42682</v>
      </c>
      <c r="T72" s="5">
        <v>5032</v>
      </c>
      <c r="U72" s="5">
        <v>14920</v>
      </c>
      <c r="V72" s="5">
        <v>24786</v>
      </c>
      <c r="X72" s="5">
        <v>37564</v>
      </c>
      <c r="Z72" s="5">
        <v>35012</v>
      </c>
      <c r="AB72" s="5">
        <v>1259</v>
      </c>
      <c r="AD72" s="5">
        <v>4798</v>
      </c>
    </row>
    <row r="73" spans="2:30" ht="18">
      <c r="B73" s="2" t="s">
        <v>34</v>
      </c>
      <c r="C73" s="5">
        <v>10842</v>
      </c>
      <c r="D73" s="5"/>
      <c r="E73" s="5">
        <v>9964</v>
      </c>
      <c r="F73" s="5"/>
      <c r="G73" s="5">
        <v>10412</v>
      </c>
      <c r="H73" s="5"/>
      <c r="I73" s="5">
        <v>1872</v>
      </c>
      <c r="J73" s="5"/>
      <c r="K73" s="5">
        <v>1496</v>
      </c>
      <c r="L73" s="5"/>
      <c r="M73" s="5">
        <v>3766</v>
      </c>
      <c r="N73" s="5"/>
      <c r="O73" s="5"/>
      <c r="P73" s="2" t="s">
        <v>34</v>
      </c>
      <c r="Q73" s="6"/>
      <c r="R73" s="5">
        <v>3592</v>
      </c>
      <c r="T73" s="5">
        <v>1706</v>
      </c>
      <c r="U73" s="5">
        <v>2210</v>
      </c>
      <c r="V73" s="5">
        <v>3456</v>
      </c>
      <c r="X73" s="5">
        <v>1605</v>
      </c>
      <c r="Z73" s="5">
        <v>4201</v>
      </c>
      <c r="AB73" s="5">
        <v>1017</v>
      </c>
      <c r="AD73" s="5">
        <v>1842</v>
      </c>
    </row>
    <row r="74" spans="2:30" ht="18">
      <c r="B74" s="2" t="s">
        <v>36</v>
      </c>
      <c r="C74" s="5">
        <v>400</v>
      </c>
      <c r="D74" s="5"/>
      <c r="E74" s="5">
        <v>600</v>
      </c>
      <c r="F74" s="5"/>
      <c r="G74" s="5"/>
      <c r="H74" s="5"/>
      <c r="I74" s="5">
        <v>249</v>
      </c>
      <c r="J74" s="5"/>
      <c r="K74" s="5">
        <v>63</v>
      </c>
      <c r="L74" s="5"/>
      <c r="M74" s="5">
        <v>39</v>
      </c>
      <c r="N74" s="5"/>
      <c r="O74" s="5"/>
      <c r="P74" s="2" t="s">
        <v>36</v>
      </c>
      <c r="Q74" s="6"/>
      <c r="R74" s="5">
        <v>111</v>
      </c>
      <c r="T74" s="5">
        <v>49</v>
      </c>
      <c r="U74" s="5">
        <v>49</v>
      </c>
      <c r="V74" s="5">
        <v>149</v>
      </c>
      <c r="X74" s="5">
        <v>56</v>
      </c>
      <c r="Z74" s="5">
        <v>250</v>
      </c>
      <c r="AB74" s="5" t="s">
        <v>43</v>
      </c>
      <c r="AD74" s="5" t="s">
        <v>43</v>
      </c>
    </row>
    <row r="75" spans="2:30" ht="18">
      <c r="B75" s="2" t="s">
        <v>35</v>
      </c>
      <c r="C75" s="5">
        <v>28680</v>
      </c>
      <c r="D75" s="5"/>
      <c r="E75" s="5">
        <v>31446</v>
      </c>
      <c r="F75" s="5"/>
      <c r="G75" s="5">
        <v>37999</v>
      </c>
      <c r="H75" s="5"/>
      <c r="I75" s="5">
        <v>29184</v>
      </c>
      <c r="J75" s="5"/>
      <c r="K75" s="5">
        <v>14132</v>
      </c>
      <c r="L75" s="5"/>
      <c r="M75" s="5">
        <v>12299</v>
      </c>
      <c r="N75" s="5"/>
      <c r="O75" s="5"/>
      <c r="P75" s="2" t="s">
        <v>35</v>
      </c>
      <c r="Q75" s="6"/>
      <c r="R75" s="5">
        <v>12735</v>
      </c>
      <c r="T75" s="5">
        <v>4834</v>
      </c>
      <c r="U75" s="5">
        <v>7251</v>
      </c>
      <c r="V75" s="5">
        <v>10632</v>
      </c>
      <c r="X75" s="5">
        <v>8400</v>
      </c>
      <c r="Z75" s="5">
        <v>5562</v>
      </c>
      <c r="AB75" s="5">
        <v>5458</v>
      </c>
      <c r="AD75" s="5">
        <v>4322</v>
      </c>
    </row>
    <row r="76" spans="2:30" ht="18">
      <c r="B76" s="2" t="s">
        <v>59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2" t="s">
        <v>59</v>
      </c>
      <c r="Q76" s="6"/>
      <c r="R76" s="5">
        <v>3600</v>
      </c>
      <c r="T76" s="5">
        <v>294</v>
      </c>
      <c r="U76" s="5">
        <v>295</v>
      </c>
      <c r="V76" s="5">
        <v>295</v>
      </c>
      <c r="X76" s="5">
        <v>1215</v>
      </c>
      <c r="Z76" s="5">
        <v>5069</v>
      </c>
      <c r="AB76" s="5">
        <v>892</v>
      </c>
      <c r="AD76" s="5">
        <v>9600</v>
      </c>
    </row>
    <row r="77" spans="2:30" ht="18">
      <c r="B77" s="2" t="s">
        <v>37</v>
      </c>
      <c r="C77" s="5"/>
      <c r="D77" s="5"/>
      <c r="E77" s="5">
        <v>849</v>
      </c>
      <c r="F77" s="5"/>
      <c r="G77" s="5">
        <v>2122</v>
      </c>
      <c r="H77" s="5"/>
      <c r="I77" s="5">
        <v>1982</v>
      </c>
      <c r="J77" s="5"/>
      <c r="K77" s="5">
        <v>233</v>
      </c>
      <c r="L77" s="5"/>
      <c r="M77" s="5">
        <v>383</v>
      </c>
      <c r="N77" s="5"/>
      <c r="O77" s="5"/>
      <c r="P77" s="2" t="s">
        <v>37</v>
      </c>
      <c r="Q77" s="6"/>
      <c r="R77" s="5">
        <v>787</v>
      </c>
      <c r="T77" s="5">
        <v>626</v>
      </c>
      <c r="U77" s="5">
        <v>730</v>
      </c>
      <c r="V77" s="5">
        <v>963</v>
      </c>
      <c r="X77" s="5">
        <v>636</v>
      </c>
      <c r="Z77" s="5">
        <v>1893</v>
      </c>
      <c r="AB77" s="5">
        <v>1806</v>
      </c>
      <c r="AD77" s="5">
        <v>784</v>
      </c>
    </row>
    <row r="78" spans="2:30" ht="18">
      <c r="B78" s="2" t="s">
        <v>38</v>
      </c>
      <c r="C78" s="7"/>
      <c r="D78" s="5"/>
      <c r="E78" s="7">
        <v>111</v>
      </c>
      <c r="F78" s="5"/>
      <c r="G78" s="7"/>
      <c r="H78" s="5"/>
      <c r="I78" s="7">
        <v>1458</v>
      </c>
      <c r="J78" s="5"/>
      <c r="K78" s="7">
        <v>3299</v>
      </c>
      <c r="L78" s="5"/>
      <c r="M78" s="7" t="s">
        <v>43</v>
      </c>
      <c r="N78" s="9"/>
      <c r="O78" s="9"/>
      <c r="P78" s="2" t="s">
        <v>38</v>
      </c>
      <c r="Q78" s="6"/>
      <c r="R78" s="7">
        <v>488</v>
      </c>
      <c r="T78" s="7">
        <v>3460</v>
      </c>
      <c r="U78" s="7">
        <v>4151</v>
      </c>
      <c r="V78" s="7" t="s">
        <v>43</v>
      </c>
      <c r="X78" s="7">
        <v>1885</v>
      </c>
      <c r="Z78" s="7" t="s">
        <v>43</v>
      </c>
      <c r="AB78" s="7" t="s">
        <v>43</v>
      </c>
      <c r="AD78" s="7">
        <v>1536</v>
      </c>
    </row>
    <row r="79" spans="2:30" ht="18">
      <c r="B79" s="2" t="s">
        <v>40</v>
      </c>
      <c r="C79" s="8">
        <f>SUM(C53:C78)</f>
        <v>137197</v>
      </c>
      <c r="D79" s="5"/>
      <c r="E79" s="8">
        <f>SUM(E53:E78)</f>
        <v>136669</v>
      </c>
      <c r="F79" s="5"/>
      <c r="G79" s="8">
        <f>SUM(G53:G78)</f>
        <v>228182</v>
      </c>
      <c r="H79" s="5"/>
      <c r="I79" s="8">
        <f>SUM(I53:I78)</f>
        <v>198493</v>
      </c>
      <c r="J79" s="5"/>
      <c r="K79" s="8">
        <f>SUM(K53:K78)</f>
        <v>217315</v>
      </c>
      <c r="L79" s="5"/>
      <c r="M79" s="8">
        <f>SUM(M53:M78)</f>
        <v>218960</v>
      </c>
      <c r="N79" s="9"/>
      <c r="O79" s="9"/>
      <c r="P79" s="2" t="s">
        <v>40</v>
      </c>
      <c r="Q79" s="6"/>
      <c r="R79" s="8">
        <f>SUM(R53:R78)</f>
        <v>230480</v>
      </c>
      <c r="T79" s="8">
        <f>SUM(T53:T78)</f>
        <v>159667</v>
      </c>
      <c r="U79" s="8">
        <f>SUM(U53:U78)</f>
        <v>238388</v>
      </c>
      <c r="V79" s="8">
        <f>SUM(V53:V78)</f>
        <v>381140</v>
      </c>
      <c r="X79" s="8">
        <f>SUM(X53:X78)</f>
        <v>421372</v>
      </c>
      <c r="Z79" s="8">
        <f>SUM(Z53:Z78)</f>
        <v>275790</v>
      </c>
      <c r="AB79" s="8">
        <f>SUM(AB53:AB78)</f>
        <v>133617</v>
      </c>
      <c r="AD79" s="8">
        <f>SUM(AD53:AD78)</f>
        <v>144485</v>
      </c>
    </row>
    <row r="80" spans="3:30" ht="18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Q80" s="6"/>
      <c r="R80" s="5"/>
      <c r="T80" s="5"/>
      <c r="U80" s="5"/>
      <c r="V80" s="5"/>
      <c r="X80" s="5"/>
      <c r="Z80" s="5"/>
      <c r="AB80" s="5"/>
      <c r="AD80" s="5"/>
    </row>
    <row r="81" spans="2:30" ht="18">
      <c r="B81" s="2" t="s">
        <v>41</v>
      </c>
      <c r="C81" s="7">
        <f>C30+C40+C44+C50+C79</f>
        <v>171801</v>
      </c>
      <c r="D81" s="5"/>
      <c r="E81" s="7">
        <f>E30+E40+E44+E50+E79</f>
        <v>174166</v>
      </c>
      <c r="F81" s="5"/>
      <c r="G81" s="7">
        <f>G30+G40+G44+G50+G79</f>
        <v>392610</v>
      </c>
      <c r="H81" s="5"/>
      <c r="I81" s="7">
        <f>I30+I40+I44+I50+I79</f>
        <v>261639</v>
      </c>
      <c r="J81" s="5"/>
      <c r="K81" s="7">
        <f>K30+K40+K44+K50+K79</f>
        <v>264373</v>
      </c>
      <c r="L81" s="5"/>
      <c r="M81" s="7">
        <f>M30+M40+M44+M50+M79</f>
        <v>318543</v>
      </c>
      <c r="N81" s="9"/>
      <c r="O81" s="9"/>
      <c r="P81" s="2" t="s">
        <v>41</v>
      </c>
      <c r="Q81" s="6"/>
      <c r="R81" s="7">
        <f>R30+R40+R44+R50+R79</f>
        <v>322543</v>
      </c>
      <c r="T81" s="7">
        <f>T30+T40+T44+T50+T79</f>
        <v>180761</v>
      </c>
      <c r="U81" s="7">
        <f>U30+U40+U44+U50+U79</f>
        <v>291688</v>
      </c>
      <c r="V81" s="7">
        <f>V30+V40+V44+V50+V79</f>
        <v>556273.6799999999</v>
      </c>
      <c r="X81" s="7">
        <f>X30+X40+X44+X50+X79</f>
        <v>720101</v>
      </c>
      <c r="Z81" s="7">
        <f>Z30+Z40+Z44+Z50+Z79</f>
        <v>475208</v>
      </c>
      <c r="AB81" s="7">
        <f>AB30+AB40+AB44+AB50+AB79</f>
        <v>209570</v>
      </c>
      <c r="AD81" s="7">
        <f>AD30+AD40+AD44+AD50+AD79</f>
        <v>225083</v>
      </c>
    </row>
    <row r="82" spans="3:30" ht="18">
      <c r="C82" s="9"/>
      <c r="D82" s="5"/>
      <c r="E82" s="9"/>
      <c r="F82" s="5"/>
      <c r="G82" s="9"/>
      <c r="H82" s="5"/>
      <c r="I82" s="9"/>
      <c r="J82" s="5"/>
      <c r="K82" s="9"/>
      <c r="L82" s="5"/>
      <c r="M82" s="9"/>
      <c r="N82" s="9"/>
      <c r="O82" s="9"/>
      <c r="Q82" s="6"/>
      <c r="R82" s="9"/>
      <c r="T82" s="9"/>
      <c r="U82" s="9"/>
      <c r="V82" s="9"/>
      <c r="X82" s="9"/>
      <c r="Z82" s="9"/>
      <c r="AB82" s="9"/>
      <c r="AD82" s="9"/>
    </row>
    <row r="83" spans="2:30" ht="18">
      <c r="B83" s="2" t="s">
        <v>49</v>
      </c>
      <c r="C83" s="7">
        <v>6741</v>
      </c>
      <c r="D83" s="5"/>
      <c r="E83" s="7">
        <v>-9144</v>
      </c>
      <c r="F83" s="5"/>
      <c r="G83" s="7">
        <v>547</v>
      </c>
      <c r="H83" s="5"/>
      <c r="I83" s="7">
        <v>1774</v>
      </c>
      <c r="J83" s="5"/>
      <c r="K83" s="7">
        <v>1362</v>
      </c>
      <c r="L83" s="5"/>
      <c r="M83" s="7">
        <v>-2950</v>
      </c>
      <c r="N83" s="9"/>
      <c r="O83" s="9"/>
      <c r="P83" s="2" t="s">
        <v>49</v>
      </c>
      <c r="Q83" s="6"/>
      <c r="R83" s="7">
        <v>-64417</v>
      </c>
      <c r="T83" s="7">
        <v>-900</v>
      </c>
      <c r="U83" s="7">
        <v>-900</v>
      </c>
      <c r="V83" s="7">
        <v>23027</v>
      </c>
      <c r="X83" s="7">
        <v>17335</v>
      </c>
      <c r="Z83" s="7">
        <v>22427</v>
      </c>
      <c r="AB83" s="7">
        <v>78052</v>
      </c>
      <c r="AD83" s="7">
        <v>61066</v>
      </c>
    </row>
    <row r="84" spans="2:30" ht="18">
      <c r="B84" s="2" t="s">
        <v>56</v>
      </c>
      <c r="C84" s="5">
        <f>C19-C81-C83</f>
        <v>-4172</v>
      </c>
      <c r="D84" s="5"/>
      <c r="E84" s="5">
        <f>E19-E81-E83</f>
        <v>-151809</v>
      </c>
      <c r="F84" s="5"/>
      <c r="G84" s="5">
        <f>G19-G81-G83</f>
        <v>-294056</v>
      </c>
      <c r="H84" s="5"/>
      <c r="I84" s="5">
        <f>I19-I81-I83</f>
        <v>-238302</v>
      </c>
      <c r="J84" s="5"/>
      <c r="K84" s="5">
        <f>K19-K81-K83</f>
        <v>-272050.56</v>
      </c>
      <c r="L84" s="5"/>
      <c r="M84" s="5">
        <f>M19-M81-M83</f>
        <v>-315593</v>
      </c>
      <c r="N84" s="5"/>
      <c r="O84" s="5"/>
      <c r="P84" s="2" t="s">
        <v>56</v>
      </c>
      <c r="Q84" s="6"/>
      <c r="R84" s="5">
        <f>R19-R81-R83</f>
        <v>-258126</v>
      </c>
      <c r="T84" s="5">
        <f>T19-T81-T83</f>
        <v>-179861</v>
      </c>
      <c r="U84" s="5">
        <f>U19-U81-U83</f>
        <v>-290788</v>
      </c>
      <c r="V84" s="5">
        <f>V19-V81-V83</f>
        <v>-579300.6799999999</v>
      </c>
      <c r="X84" s="5">
        <f>X19-X81-X83</f>
        <v>-737436</v>
      </c>
      <c r="Z84" s="5">
        <f>Z19-Z81-Z83</f>
        <v>-497635</v>
      </c>
      <c r="AB84" s="5">
        <f>AB19-AB81-AB83</f>
        <v>-287622</v>
      </c>
      <c r="AD84" s="5">
        <f>AD19-AD81-AD83</f>
        <v>-286149</v>
      </c>
    </row>
    <row r="85" spans="3:30" ht="18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Q85" s="6"/>
      <c r="R85" s="5"/>
      <c r="T85" s="5"/>
      <c r="U85" s="5"/>
      <c r="V85" s="5"/>
      <c r="X85" s="5"/>
      <c r="Z85" s="5"/>
      <c r="AB85" s="5"/>
      <c r="AD85" s="5"/>
    </row>
    <row r="86" spans="2:30" ht="18">
      <c r="B86" s="2" t="s">
        <v>60</v>
      </c>
      <c r="C86" s="7">
        <v>1165</v>
      </c>
      <c r="D86" s="5"/>
      <c r="E86" s="7">
        <v>3500</v>
      </c>
      <c r="F86" s="5"/>
      <c r="G86" s="7">
        <v>0</v>
      </c>
      <c r="H86" s="5"/>
      <c r="I86" s="7">
        <v>0</v>
      </c>
      <c r="J86" s="5"/>
      <c r="K86" s="7">
        <v>0</v>
      </c>
      <c r="L86" s="5"/>
      <c r="M86" s="7">
        <v>2400</v>
      </c>
      <c r="N86" s="9"/>
      <c r="O86" s="9"/>
      <c r="P86" s="2" t="s">
        <v>60</v>
      </c>
      <c r="Q86" s="6"/>
      <c r="R86" s="7">
        <v>1326</v>
      </c>
      <c r="T86" s="7">
        <v>800</v>
      </c>
      <c r="U86" s="7">
        <v>800</v>
      </c>
      <c r="V86" s="7">
        <v>800</v>
      </c>
      <c r="X86" s="7">
        <v>2741</v>
      </c>
      <c r="Z86" s="7">
        <v>610</v>
      </c>
      <c r="AB86" s="7">
        <v>434</v>
      </c>
      <c r="AD86" s="7">
        <v>800</v>
      </c>
    </row>
    <row r="87" spans="3:30" ht="18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Q87" s="6"/>
      <c r="R87" s="5"/>
      <c r="T87" s="5"/>
      <c r="U87" s="5"/>
      <c r="V87" s="5"/>
      <c r="X87" s="5"/>
      <c r="Z87" s="5"/>
      <c r="AB87" s="5"/>
      <c r="AD87" s="5"/>
    </row>
    <row r="88" spans="2:30" ht="18.75" thickBot="1">
      <c r="B88" s="2" t="s">
        <v>42</v>
      </c>
      <c r="C88" s="11">
        <f>C84--C86</f>
        <v>-3007</v>
      </c>
      <c r="D88" s="5"/>
      <c r="E88" s="11">
        <f>E84--E86</f>
        <v>-148309</v>
      </c>
      <c r="F88" s="5"/>
      <c r="G88" s="11">
        <f>G84--G86</f>
        <v>-294056</v>
      </c>
      <c r="H88" s="5"/>
      <c r="I88" s="11">
        <f>I84--I86</f>
        <v>-238302</v>
      </c>
      <c r="J88" s="5"/>
      <c r="K88" s="11">
        <f>K84-K86</f>
        <v>-272050.56</v>
      </c>
      <c r="L88" s="5"/>
      <c r="M88" s="11">
        <f>M84-M86</f>
        <v>-317993</v>
      </c>
      <c r="N88" s="9"/>
      <c r="O88" s="9"/>
      <c r="P88" s="2" t="s">
        <v>42</v>
      </c>
      <c r="Q88" s="6"/>
      <c r="R88" s="11">
        <f>R84-R86</f>
        <v>-259452</v>
      </c>
      <c r="T88" s="11" t="e">
        <f>T84-#REF!-T86</f>
        <v>#REF!</v>
      </c>
      <c r="U88" s="11" t="e">
        <f>U84-#REF!-U86</f>
        <v>#REF!</v>
      </c>
      <c r="V88" s="11">
        <f>V84-V86</f>
        <v>-580100.6799999999</v>
      </c>
      <c r="X88" s="11">
        <f>X84-X86</f>
        <v>-740177</v>
      </c>
      <c r="Z88" s="11">
        <f>Z84-Z86</f>
        <v>-498245</v>
      </c>
      <c r="AB88" s="11">
        <f>AB84-AB86</f>
        <v>-288056</v>
      </c>
      <c r="AD88" s="11">
        <f>AD84-AD86</f>
        <v>-286949</v>
      </c>
    </row>
    <row r="89" spans="3:26" ht="18.75" thickTop="1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Q89" s="6"/>
      <c r="R89" s="5"/>
      <c r="T89" s="5"/>
      <c r="U89" s="5"/>
      <c r="V89" s="5"/>
      <c r="X89" s="5"/>
      <c r="Z89" s="5"/>
    </row>
    <row r="90" spans="3:22" ht="18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6"/>
      <c r="Q90" s="6"/>
      <c r="R90" s="6"/>
      <c r="V90" s="6"/>
    </row>
    <row r="91" spans="3:22" ht="18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V91" s="6"/>
    </row>
    <row r="92" spans="3:22" ht="18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V92" s="6"/>
    </row>
    <row r="93" spans="3:22" ht="18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V93" s="6"/>
    </row>
    <row r="94" spans="3:22" ht="18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V94" s="6"/>
    </row>
    <row r="95" spans="3:22" ht="18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V95" s="6"/>
    </row>
    <row r="96" spans="3:22" ht="18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V96" s="6"/>
    </row>
    <row r="97" spans="3:22" ht="18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V97" s="6"/>
    </row>
    <row r="98" spans="3:22" ht="18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V98" s="6"/>
    </row>
    <row r="99" spans="3:22" ht="18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V99" s="6"/>
    </row>
    <row r="100" spans="3:22" ht="18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V100" s="6"/>
    </row>
    <row r="101" spans="3:22" ht="18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V101" s="6"/>
    </row>
    <row r="102" spans="3:22" ht="18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V102" s="6"/>
    </row>
  </sheetData>
  <sheetProtection/>
  <mergeCells count="6">
    <mergeCell ref="A1:M1"/>
    <mergeCell ref="A2:M2"/>
    <mergeCell ref="A3:M3"/>
    <mergeCell ref="P1:AB1"/>
    <mergeCell ref="P2:AB2"/>
    <mergeCell ref="P3:AB3"/>
  </mergeCells>
  <printOptions/>
  <pageMargins left="0.75" right="0.75" top="1" bottom="1" header="0.5" footer="0.5"/>
  <pageSetup fitToHeight="1" fitToWidth="1" horizontalDpi="600" verticalDpi="600" orientation="portrait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Tamarkin</dc:creator>
  <cp:keywords/>
  <dc:description/>
  <cp:lastModifiedBy>user</cp:lastModifiedBy>
  <cp:lastPrinted>2010-08-10T22:49:30Z</cp:lastPrinted>
  <dcterms:created xsi:type="dcterms:W3CDTF">2004-11-02T22:38:33Z</dcterms:created>
  <dcterms:modified xsi:type="dcterms:W3CDTF">2016-09-11T16:48:54Z</dcterms:modified>
  <cp:category/>
  <cp:version/>
  <cp:contentType/>
  <cp:contentStatus/>
</cp:coreProperties>
</file>